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12375" tabRatio="672" activeTab="1"/>
  </bookViews>
  <sheets>
    <sheet name="МЕДЬ,БРОНЗА,ЛАТУНЬ" sheetId="1" r:id="rId1"/>
    <sheet name="ТАНТАЛ,НИОБИЙ,МОЛИБДЕН" sheetId="2" r:id="rId2"/>
    <sheet name="АЛЮМИНИЙ" sheetId="3" r:id="rId3"/>
  </sheets>
  <definedNames>
    <definedName name="_xlnm.Print_Area" localSheetId="0">'МЕДЬ,БРОНЗА,ЛАТУНЬ'!$A:$C</definedName>
  </definedNames>
  <calcPr fullCalcOnLoad="1" refMode="R1C1"/>
</workbook>
</file>

<file path=xl/sharedStrings.xml><?xml version="1.0" encoding="utf-8"?>
<sst xmlns="http://schemas.openxmlformats.org/spreadsheetml/2006/main" count="2970" uniqueCount="2470">
  <si>
    <t>кг</t>
  </si>
  <si>
    <t xml:space="preserve">договорная </t>
  </si>
  <si>
    <t>Лента, тантал ТВЧ, 0,05 х120 мм Фольга(рулон)</t>
  </si>
  <si>
    <t>Лента, тантал ТВЧ, 0,05 х150 мм Фольга(рулон)</t>
  </si>
  <si>
    <t>Лента, тантал ТВЧ, 0,15*100 мм</t>
  </si>
  <si>
    <t>Лента, тантал ТВЧ, 0,15*120*220-600 мм</t>
  </si>
  <si>
    <t>Лента, тантал ТВЧ, 0,15*150 мм</t>
  </si>
  <si>
    <t>Лента, тантал ТВЧ, 0,2*110*360-380 мм</t>
  </si>
  <si>
    <t>Лента, тантал ТВЧ, 0,2х110 мм  ТУ 95-311-82</t>
  </si>
  <si>
    <t>Лента, тантал ТВЧ, 0,2х120 мм</t>
  </si>
  <si>
    <t>Лента, тантал ТВЧ, 0,2х140 мм  ТУ 95-311-82</t>
  </si>
  <si>
    <t>Лист, тантал ТВЧ, 0,3*100*330-745 мм</t>
  </si>
  <si>
    <t>Лист, тантал ТВЧ, 0,3*100*400 мм</t>
  </si>
  <si>
    <t>Лист, тантал ТВЧ, 0,3*110*700 мм</t>
  </si>
  <si>
    <t>Лист, тантал ТВЧ, 0,4*120*370-490 мм</t>
  </si>
  <si>
    <t>Лист, тантал ТВЧ, 0,4*120*850 мм</t>
  </si>
  <si>
    <t>Лист, тантал ТВЧ, 0,5х150х500 мм</t>
  </si>
  <si>
    <t>м</t>
  </si>
  <si>
    <t>Лист, молибден МЧ       3*400*450мм</t>
  </si>
  <si>
    <t>Круг, молибден МЧ      Ø14мм         L-1000мм</t>
  </si>
  <si>
    <t xml:space="preserve">Круг, молибден МЧ      Ø15мм          </t>
  </si>
  <si>
    <t>Круг, молибден МЧ      Ø50мм        кованый</t>
  </si>
  <si>
    <t>Проволока ВА, Ф 0,20мм</t>
  </si>
  <si>
    <t>Проволока ВА, Ф 0,40мм    (бухты)</t>
  </si>
  <si>
    <t>Проволока ВА, Ф 0,40мм    (катушки)</t>
  </si>
  <si>
    <t xml:space="preserve">Проволока ВА, Ф 0,70мм   </t>
  </si>
  <si>
    <t xml:space="preserve">Пруток СВИ-1, Ф2мм </t>
  </si>
  <si>
    <t>Пруток СВИ-1, Ф3мм</t>
  </si>
  <si>
    <t>Пруток СВИ-1, Ф4мм</t>
  </si>
  <si>
    <t>Проволока 0,1мм  Х20Н80</t>
  </si>
  <si>
    <t>Круг 19мм, ст. 36Н</t>
  </si>
  <si>
    <t>Круг 25мм, ст. 50Н</t>
  </si>
  <si>
    <t>Круг 90мм, ст. 32НК (ЭИ475)</t>
  </si>
  <si>
    <t>Лента 0,05х70 мм,  ст. 79НМ</t>
  </si>
  <si>
    <t>Лента 0,05х100мм, ст. 29НК</t>
  </si>
  <si>
    <t>Лента 0,15х250мм, ст. 79НМ</t>
  </si>
  <si>
    <t>Лента 0,22х200мм, ст. 36НХТЮ</t>
  </si>
  <si>
    <t>Лента 0,25х110мм, ст. 50НП</t>
  </si>
  <si>
    <t>Лента 0,35х200мм, ст. 36НХТЮ</t>
  </si>
  <si>
    <t>Лента 1,5х20мм,  Х20Н80</t>
  </si>
  <si>
    <t>Лента 1,7х250х500мм,  79НМ лист</t>
  </si>
  <si>
    <t>Лигатура АВТУ     Алюминий Ванадий Титан Углерод</t>
  </si>
  <si>
    <t>Лигатура АЦМК-2 Алюминий Цирконий Молибден Кремний</t>
  </si>
  <si>
    <t xml:space="preserve">Лигатура ВХМА-2  Ванадий Хром Молибден Алюминий  </t>
  </si>
  <si>
    <t xml:space="preserve">Лигатура К 5-1      Ванадий Молибден Алюминий  </t>
  </si>
  <si>
    <t xml:space="preserve">лента  0,10х170мм  титан ВТ 1-00 </t>
  </si>
  <si>
    <t xml:space="preserve">лента  0,10х200мм  титан ВТ 1-00 </t>
  </si>
  <si>
    <t xml:space="preserve">лента  0,10х170мм  монель НМЖМц 28-2,5-1,5 </t>
  </si>
  <si>
    <t xml:space="preserve">Лист 1,5х300х1500 мм, нейзильбер МНЦ15-20 </t>
  </si>
  <si>
    <t xml:space="preserve">Лист 8,0х300х2000мм монель НМЖМц 28-2,5-1,5 </t>
  </si>
  <si>
    <t xml:space="preserve">Лигатура АХМК-1  алюминий хром молибден кремний </t>
  </si>
  <si>
    <t xml:space="preserve">Лигатура Al-Str     Алюмо-стронциевая </t>
  </si>
  <si>
    <t xml:space="preserve">Лигатура ВнАл-1  Алюмо-ванадиевая </t>
  </si>
  <si>
    <t>Лигатура НиНб-1  Никель-Ниобиевая  ТУ 14-5-67-88</t>
  </si>
  <si>
    <t xml:space="preserve">Лигатура НМЦ     Никель-Магний-Церий </t>
  </si>
  <si>
    <t xml:space="preserve">Проволока ф 0,25мм ВР20 для термопар (Re 20%)  </t>
  </si>
  <si>
    <t>Круг, молибден М-МП  Ø50мм         Полема</t>
  </si>
  <si>
    <t>Лента 0,60х250мм, ст. 36НХТЮ5М</t>
  </si>
  <si>
    <t xml:space="preserve">Проволока, молибден МЧ  Ø0,4мм   </t>
  </si>
  <si>
    <t xml:space="preserve">Проволока, молибден МЧ  Ø0,8мм   </t>
  </si>
  <si>
    <t xml:space="preserve">Проволока, молибден МЧ  Ø1,0мм   </t>
  </si>
  <si>
    <t xml:space="preserve">Проволока, молибден МЧ  Ø1,2мм   </t>
  </si>
  <si>
    <t xml:space="preserve">Проволока, молибден МЧ  Ø1,5мм   </t>
  </si>
  <si>
    <t xml:space="preserve">Проволока, молибден МЧ  Ø2,0мм   </t>
  </si>
  <si>
    <t>Лента, тантал ТВЧ, 0,1 х50 мм</t>
  </si>
  <si>
    <t>Лента, тантал ТВЧ, 0,2*100 мм</t>
  </si>
  <si>
    <t>Лента, тантал ТВЧ, 0,2*100*300-775 мм</t>
  </si>
  <si>
    <t>Лист, тантал ТВЧ, 0,5х70х500 мм</t>
  </si>
  <si>
    <t>Лента 0,30х120мм, никелевая НП1</t>
  </si>
  <si>
    <t>Лента 1,0х250мм, ст. 45Н</t>
  </si>
  <si>
    <t xml:space="preserve">лента  0,10х175мм  монель НМЖМц 28-2,5-1,5 </t>
  </si>
  <si>
    <t xml:space="preserve">Круг, тантал ТВЧ, Ø10мм  </t>
  </si>
  <si>
    <t>Лента 0,50х50мм,   ст. 36НХТЮ</t>
  </si>
  <si>
    <t>Лента 0,30х250мм, ст. 36НХТЮ8М</t>
  </si>
  <si>
    <t xml:space="preserve">Проволока, молибден МЧ  Ø0,06мм   </t>
  </si>
  <si>
    <t xml:space="preserve">Проволока, молибден МЧ  Ø0,04мм   </t>
  </si>
  <si>
    <t xml:space="preserve">Проволока ВА, Ф 1,50мм   </t>
  </si>
  <si>
    <t>Лента, тантал ТВЧ, 0,1 х120 мм  /рулон/</t>
  </si>
  <si>
    <t xml:space="preserve">Круг, тантал ТАВ10, Ø9,5мм  </t>
  </si>
  <si>
    <t>Лист, тантал ТВЧ, 0,5х100х455 мм</t>
  </si>
  <si>
    <t>Лист, тантал ТВЧ, 0,5х100х540 мм</t>
  </si>
  <si>
    <t>Лист, тантал ТВЧ, 0,5х100х595 мм</t>
  </si>
  <si>
    <t>Лигатура ВнАл-Ж Алюмо-ванадиевая с железом</t>
  </si>
  <si>
    <t>Лента 0,30х47мм, никелевая НП1</t>
  </si>
  <si>
    <t>Круг, тантал ТВЧ, Ø30мм  L-300мм</t>
  </si>
  <si>
    <t>Круг, молибден МЧ      Ø48мм        обточенный</t>
  </si>
  <si>
    <t>Круг, тантал ТВЧ, Ø0,3мм    /проволока/</t>
  </si>
  <si>
    <t xml:space="preserve">Полоса      МР-47  0,15*40*200мм </t>
  </si>
  <si>
    <t>Лист, молибден МЧ       8*175*315мм</t>
  </si>
  <si>
    <t xml:space="preserve">Проволока ф 0,35мм ВР20 для термопар (Re 20%)  </t>
  </si>
  <si>
    <t>Проволока ф 0,35мм ВР5/20 /термопара/ град. А2</t>
  </si>
  <si>
    <t>Проволока ф 0,35мм ВР5/20 /термопара/ град. А1</t>
  </si>
  <si>
    <t>Проволока ф 0,35мм ВР5/20 /термопара/ град. А3</t>
  </si>
  <si>
    <t>Круг, молибден МЧ      Ø50мм        обточенный</t>
  </si>
  <si>
    <t>Круг ниобий НБ-1П, ф8мм    отожжен ТУ 48-4-241-73</t>
  </si>
  <si>
    <t>Круг ниобий НБЦ,   ф70     длина 285мм</t>
  </si>
  <si>
    <t>Круг, тантал ТВЧ, Ø0,1мм    /проволока/</t>
  </si>
  <si>
    <t xml:space="preserve">Круг ниобий НБ-1    ф108мм    </t>
  </si>
  <si>
    <t>Лента 0,02х100 мм,  ст. 34НКМП</t>
  </si>
  <si>
    <t>Лента 0,05х100 мм,  ст. 34НКМП</t>
  </si>
  <si>
    <t>Пруток ВЛ, Ф10мм</t>
  </si>
  <si>
    <t>Лента, тантал ТВЧ, 0,2*90*415-725 мм</t>
  </si>
  <si>
    <t xml:space="preserve">Проволока, молибден МЧ  Ø0,25мм   </t>
  </si>
  <si>
    <t>565кг</t>
  </si>
  <si>
    <t>776кг</t>
  </si>
  <si>
    <t>113кг</t>
  </si>
  <si>
    <t>125кг</t>
  </si>
  <si>
    <t xml:space="preserve">Проволока ВА, Ф 1,00мм   </t>
  </si>
  <si>
    <t xml:space="preserve">Проволока ВА, Ф 0,80мм   </t>
  </si>
  <si>
    <t>3шт</t>
  </si>
  <si>
    <t xml:space="preserve">Круг ниобий ВН-3    ф31мм    </t>
  </si>
  <si>
    <t>Лента 0,40х200 мм,  ст. 79НМ</t>
  </si>
  <si>
    <t>Лента 0,05х100мм, ст. 79НМ</t>
  </si>
  <si>
    <t>Лист, тантал ТВЧ, 0,35*110*325 мм</t>
  </si>
  <si>
    <t xml:space="preserve">Круг, молибден МЧ      Ø12мм          </t>
  </si>
  <si>
    <t>Пруток ВТ, Ф1,5мм</t>
  </si>
  <si>
    <t>Пруток ВТ, Ф2мм</t>
  </si>
  <si>
    <t>Пруток ВТ, Ф3мм</t>
  </si>
  <si>
    <t>Лента 1,5х10мм,  Х20Н80</t>
  </si>
  <si>
    <t>Круг 60мм, ст. 29НК</t>
  </si>
  <si>
    <t>15,6кг</t>
  </si>
  <si>
    <t>Проволока ВА, Ф 0,10мм</t>
  </si>
  <si>
    <t xml:space="preserve">Проволока, молибден МЧ  Ø0,18мм   </t>
  </si>
  <si>
    <t>20,57кг</t>
  </si>
  <si>
    <t>20кг</t>
  </si>
  <si>
    <t>Лента, тантал ТВЧ  0,2х150мм /рулон/</t>
  </si>
  <si>
    <t>Круг ниобий НБ-1    ф3мм    ТУ 48-4-241-73 /проволока/</t>
  </si>
  <si>
    <t xml:space="preserve">Лист 4,0х300х850мм   монель НМЖМц 28-2,5-1,5 </t>
  </si>
  <si>
    <t>Трубка ниобий НБ-1 18*2мм</t>
  </si>
  <si>
    <t>Круг ниобий НБЦ,   ф20мм     длина 410мм</t>
  </si>
  <si>
    <t>Круг, тантал ТВЧ, Ø50мм  L-170мм</t>
  </si>
  <si>
    <t xml:space="preserve">Проволока, молибден МЧ  Ø0,6мм   </t>
  </si>
  <si>
    <t>195кг</t>
  </si>
  <si>
    <t>Лента 0,10х120мм, ст. 79НМ</t>
  </si>
  <si>
    <t>Лист, молибден МЧ       10*160*270мм</t>
  </si>
  <si>
    <t>Лист, молибден МЧ       10*250*250мм</t>
  </si>
  <si>
    <t>Трубка, молибден МЧ  Ø20*1мм         L-800мм</t>
  </si>
  <si>
    <t>Лист, молибден МЧ       0,2*600*1000мм</t>
  </si>
  <si>
    <t>Круг, тантал ТВЧ, Ø1,2мм    /проволока/</t>
  </si>
  <si>
    <t>Трубка тантал ТВЧ 6*0,25мм</t>
  </si>
  <si>
    <t>Трубка, молибден МЧ  Ø10*1мм         L-800мм</t>
  </si>
  <si>
    <t xml:space="preserve">Круг, тантал ТВЧ, Ø16мм  </t>
  </si>
  <si>
    <t>Лист, молибден МЧ       0,3*120мм</t>
  </si>
  <si>
    <t>120кг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</si>
  <si>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</si>
  <si>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Лента, тантал ТВЧ, 0,1 х70 мм</t>
  </si>
  <si>
    <t>Лента, тантал ТВЧ, 0,2*50 мм</t>
  </si>
  <si>
    <t xml:space="preserve">Лист ВА, 0,3х100х200мм </t>
  </si>
  <si>
    <t>Лист ВА  5,2*160*200мм</t>
  </si>
  <si>
    <t>Лист ВА  5,3*160*200мм</t>
  </si>
  <si>
    <t>Лист ВА  5,4*160*200мм</t>
  </si>
  <si>
    <t>Круг 40мм, ст. 36НХТЮ</t>
  </si>
  <si>
    <t>Круг 40мм, ст. 36НХТЮ5М</t>
  </si>
  <si>
    <t>22кг</t>
  </si>
  <si>
    <t>12,3кг</t>
  </si>
  <si>
    <t>13,4кг</t>
  </si>
  <si>
    <t>150кг</t>
  </si>
  <si>
    <t>Лист, молибден МЧ       0,12*150*300мм</t>
  </si>
  <si>
    <t>Круг, молибден МЧ      Ø49мм        обточенный</t>
  </si>
  <si>
    <t xml:space="preserve">Проволока, молибден МЧ  Ø3,15мм   </t>
  </si>
  <si>
    <t>Пруток ВА, Ф8мм</t>
  </si>
  <si>
    <t xml:space="preserve">Круг ф 50 мм,  нейзильбер МНЦ 15-20 </t>
  </si>
  <si>
    <t xml:space="preserve">Круг ф 90 мм   титан ВТ-14 </t>
  </si>
  <si>
    <t>Проволока ф 1,0 мм  монель МНЖКТ</t>
  </si>
  <si>
    <t>Лист, молибден МЧ       0,2*300*1000мм</t>
  </si>
  <si>
    <t>37кг</t>
  </si>
  <si>
    <t>5,16кг</t>
  </si>
  <si>
    <t>Лист, молибден МЧ       0,16*150*300мм</t>
  </si>
  <si>
    <t>6,3кг</t>
  </si>
  <si>
    <t>Шестигранн  НБ-1    S-6,3мм длина 300мм</t>
  </si>
  <si>
    <t>Круг 35мм, ст. ХН77ТЮ</t>
  </si>
  <si>
    <t>Круг, тантал ТВЧ, Ø0,5мм    /проволока/</t>
  </si>
  <si>
    <t>Лента, тантал ТВЧ  0,25х110х620мм</t>
  </si>
  <si>
    <t>Лента, тантал ТВЧ  0,25х120х400-600мм</t>
  </si>
  <si>
    <t>Лента, тантал ТВЧ  0,25х140х310мм</t>
  </si>
  <si>
    <t>Лента, тантал ТВЧ  0,25х140х440мм</t>
  </si>
  <si>
    <t>Проволока ВА, Ф 0,50мм</t>
  </si>
  <si>
    <t>Проволока ВА, Ф 0,60мм</t>
  </si>
  <si>
    <t>Лента 0,10х120мм, ст. НП-1</t>
  </si>
  <si>
    <t>Лента 0,15х120мм, ст. НП-1</t>
  </si>
  <si>
    <t>Лента 0,30х105мм, ст. НП-1</t>
  </si>
  <si>
    <t>Лента 0,20х65 мм,   ст. 29НК</t>
  </si>
  <si>
    <t>Лента 0,20х150мм, ст. НП-1</t>
  </si>
  <si>
    <t>Трубка, молибден МЧ  Ø10*0,5мм      L-400-1080мм</t>
  </si>
  <si>
    <t>Трубка, молибден МЧ  Ø8*0,5мм      L-475-780мм</t>
  </si>
  <si>
    <t xml:space="preserve">Проволока, молибден МЧ  Ø0,5мм   </t>
  </si>
  <si>
    <t>Лента, тантал ТВЧ, 0,08 х100 мм Фольга(рулон)</t>
  </si>
  <si>
    <t>Лента, тантал ТВЧ, 0,09 х100 мм Фольга(рулон)</t>
  </si>
  <si>
    <t>7кг</t>
  </si>
  <si>
    <t>Лента, тантал ТВЧ  0,1х150х255-720мм</t>
  </si>
  <si>
    <t>Лента, тантал ТВЧ, 0,15*120 мм</t>
  </si>
  <si>
    <t>Лента, тантал ТВЧ  0,25х120х370-500мм</t>
  </si>
  <si>
    <t>Лента, тантал ТВЧ  0,25х170х240-250мм</t>
  </si>
  <si>
    <t xml:space="preserve">Лигатура АБ-1     Алюмо-бериллиевая </t>
  </si>
  <si>
    <t xml:space="preserve">Лист, тантал ТВЧ, 0,4*50*505мм </t>
  </si>
  <si>
    <t xml:space="preserve">Лист, тантал ТВЧ, 0,4*50*580мм </t>
  </si>
  <si>
    <t>Проволока ВА, Ф 0,55мм</t>
  </si>
  <si>
    <t>40кг</t>
  </si>
  <si>
    <t>10,2кг</t>
  </si>
  <si>
    <t>5,5кг</t>
  </si>
  <si>
    <t>18,2кг</t>
  </si>
  <si>
    <t xml:space="preserve">Проволока, молибден МЧ  Ø0,55мм   </t>
  </si>
  <si>
    <t xml:space="preserve">Проволока, молибден МЧ  Ø0,7мм   </t>
  </si>
  <si>
    <t>44кг</t>
  </si>
  <si>
    <t xml:space="preserve">Проволока, молибден МЧ  Ø0,9мм   </t>
  </si>
  <si>
    <t>18кг</t>
  </si>
  <si>
    <t>32кг</t>
  </si>
  <si>
    <t xml:space="preserve">Проволока, молибден МЧ  Ø1,8мм   </t>
  </si>
  <si>
    <t>48кг</t>
  </si>
  <si>
    <t xml:space="preserve">Проволока, молибден МЧ  Ø2,5мм   </t>
  </si>
  <si>
    <t>112,5кг</t>
  </si>
  <si>
    <t>Лента, тантал ТВЧ, 0,05 х 60 мм  Фольга(рулон)</t>
  </si>
  <si>
    <t>Круг 15мм, ст. 36Н</t>
  </si>
  <si>
    <t>Пруток ВА, Ф6мм</t>
  </si>
  <si>
    <t>Пруток ВЛ, Ф2мм</t>
  </si>
  <si>
    <t>Лист ВА  5,0*160*200мм</t>
  </si>
  <si>
    <t>Лист ВА  2,0*100*300мм</t>
  </si>
  <si>
    <t>Лист, молибден МЧ       0,12*200*300мм</t>
  </si>
  <si>
    <t>Лист, молибден МЧ       0,12*120*200мм</t>
  </si>
  <si>
    <t>Лист, молибден МЧ       0,12*200*380-500мм</t>
  </si>
  <si>
    <t>Лист, молибден МЧ       0,17*200*750-950мм</t>
  </si>
  <si>
    <t>Лист, молибден МЧ       0,18*200*570мм</t>
  </si>
  <si>
    <t>Лист, молибден МЧ       0,2*90*250-450мм</t>
  </si>
  <si>
    <t>Лист, молибден МЧ       0,2*70*300-500мм</t>
  </si>
  <si>
    <t>Лист, молибден МЧ       0,2*110*370-450мм</t>
  </si>
  <si>
    <t>Лист, молибден МЧ       0,2*100*300-450мм</t>
  </si>
  <si>
    <t>Лист, молибден МЧ       0,2*130*230-480мм</t>
  </si>
  <si>
    <t>Лист, молибден МЧ       0,2*150*400-500мм</t>
  </si>
  <si>
    <t>Лист, молибден МЧ       0,3*100*300-400мм</t>
  </si>
  <si>
    <t>Лист, молибден МЧ       0,3*120*250-450мм</t>
  </si>
  <si>
    <t xml:space="preserve">Проволока, молибден МЧ  Ø3,0мм   </t>
  </si>
  <si>
    <t xml:space="preserve">Проволока, молибден МЧ  Ø0,27мм   </t>
  </si>
  <si>
    <t xml:space="preserve">Проволока, молибден МЧ  Ø0,30мм   </t>
  </si>
  <si>
    <t xml:space="preserve">Проволока, молибден МЧ  Ø0,35мм   </t>
  </si>
  <si>
    <t>Проволока ВА, Ф 0,35мм</t>
  </si>
  <si>
    <t>Проволока МР-47  0,75мм</t>
  </si>
  <si>
    <t xml:space="preserve">Круг ф 65 мм,  нейзильбер МНЦ 15-20 </t>
  </si>
  <si>
    <t>Лист, молибден МЧ       65*185*380мм плита</t>
  </si>
  <si>
    <t>Лист, молибден МЧ       65*185*625мм плита</t>
  </si>
  <si>
    <t>46,1кг</t>
  </si>
  <si>
    <t>78,35кг</t>
  </si>
  <si>
    <t>Полоса      МР-47  0,05*100*300мм отожженная</t>
  </si>
  <si>
    <t>Круг 36мм, ст. 32НКД</t>
  </si>
  <si>
    <t>Круг 10мм, ст. 32НКД</t>
  </si>
  <si>
    <t>Лист, тантал ТВЧ, 0,5х150х300 мм</t>
  </si>
  <si>
    <t>Лист, молибден МЧ       0,2*200*500-800мм</t>
  </si>
  <si>
    <t>Пруток ВЛ, Ф1,5мм</t>
  </si>
  <si>
    <t xml:space="preserve">Лист ВА, 0,3х150х180-230мм </t>
  </si>
  <si>
    <t>Лист, молибден МЧ       20*180*320мм</t>
  </si>
  <si>
    <t>Проволока ф 0,1мм ВР5/20 /термопара/ град. А3</t>
  </si>
  <si>
    <t>Цирконий лом Э110</t>
  </si>
  <si>
    <t>Цирконий лом Э125</t>
  </si>
  <si>
    <t>94кг</t>
  </si>
  <si>
    <t xml:space="preserve">Пруток ВЛ, Ф3мм </t>
  </si>
  <si>
    <t>Проволока ф 0,09мм  ВР20 ТУ ЯеО.021.124 группа А</t>
  </si>
  <si>
    <t>Проволока ф 0,1мм    ВР20 ТУ ЯеО.021.124 группа А</t>
  </si>
  <si>
    <t>Проволока ф 0,1мм    ВР20 ТУ ЯеО.021.142 град А-3</t>
  </si>
  <si>
    <t>Круг 56мм, ст. 36КНМ</t>
  </si>
  <si>
    <t>Круг, молибден МЧ      Ø40мм        кованый</t>
  </si>
  <si>
    <t>Круг, молибден МЧ      Ø20мм        кованый</t>
  </si>
  <si>
    <t>Круг, молибден МЧ      Ø41мм        кованый</t>
  </si>
  <si>
    <t>Круг, молибден МЧ      Ø18мм        г/к</t>
  </si>
  <si>
    <t>Лигатура КС-37Л кобальт самариевая</t>
  </si>
  <si>
    <t>Лист, молибден МЧ       1,5*130*440мм</t>
  </si>
  <si>
    <t>Лист, молибден МЧ       0,3*110*350-380мм</t>
  </si>
  <si>
    <t xml:space="preserve">Круг, молибден МЧ      Ø17мм         </t>
  </si>
  <si>
    <t>13,05,14</t>
  </si>
  <si>
    <t>5999967</t>
  </si>
  <si>
    <t>Лист ниобий НБ-1    0,2*180мм</t>
  </si>
  <si>
    <t>Круг, молибден МЧ      Ø10мм          L-210мм</t>
  </si>
  <si>
    <t>Лист, молибден МЧ       0,3*245*1000мм</t>
  </si>
  <si>
    <t>51кг</t>
  </si>
  <si>
    <t>Лента 0,35х200 мм,  ст. 79НМ</t>
  </si>
  <si>
    <t>Лист ниобий НБ-1    0,5*170*380мм</t>
  </si>
  <si>
    <t xml:space="preserve">Круг, молибден МЧ      Ø3мм          </t>
  </si>
  <si>
    <t>Лист, молибден МЧ       0,15*120*550мм</t>
  </si>
  <si>
    <t>Круг, молибден МЧ      Ø16мм        г/к L-450мм</t>
  </si>
  <si>
    <t xml:space="preserve">Тантал ТАВ10 </t>
  </si>
  <si>
    <t xml:space="preserve">Тантал ТВЧ </t>
  </si>
  <si>
    <t>Ниобий НБ-1</t>
  </si>
  <si>
    <t xml:space="preserve">Ниобий НБ-1 круг ~22мм </t>
  </si>
  <si>
    <t xml:space="preserve">Проволока, молибден МЧ  Ø0,10мм   </t>
  </si>
  <si>
    <t xml:space="preserve">Проволока, молибден МЧ  Ø0,20мм   </t>
  </si>
  <si>
    <t xml:space="preserve">Круг, молибден МЧ      Ø7мм        шлифованый  </t>
  </si>
  <si>
    <t>Пруток ВЛ, Ф3.6мм</t>
  </si>
  <si>
    <t>180кг</t>
  </si>
  <si>
    <t>Круг 44мм, ст. 37НКВТЮ м/о  ЭП920-ВИ</t>
  </si>
  <si>
    <t>Круг 60мм, ст. 37НКВТЮ г/к    ЭП920-ВИ</t>
  </si>
  <si>
    <t>Ниобий НБ-1 табл</t>
  </si>
  <si>
    <t>Круг, молибден МЧ      Ø36мм        кованый</t>
  </si>
  <si>
    <t>Круг ниобий НБ-1,   ф18-20мм     длина 400мм</t>
  </si>
  <si>
    <t>72,4кг</t>
  </si>
  <si>
    <t>Круг 10мм, ст. 29НК</t>
  </si>
  <si>
    <t>Круг 12мм, ст. 29НК</t>
  </si>
  <si>
    <t>Круг 16мм, ст. 29НК</t>
  </si>
  <si>
    <t>Лист, молибден МД-40 0,45х110х440мм</t>
  </si>
  <si>
    <t>Лист, молибден МД-40 1х100х450мм</t>
  </si>
  <si>
    <t>Лист, молибден МД-40 1х150х450мм</t>
  </si>
  <si>
    <t>Лист, молибден МД-40 0,45х100х500мм</t>
  </si>
  <si>
    <t xml:space="preserve">Проволока, молибден МЧ  Ø0,021мм   </t>
  </si>
  <si>
    <t xml:space="preserve">Проволока, молибден МЧ  Ø0,028мм   </t>
  </si>
  <si>
    <t xml:space="preserve">Проволока, молибден МЧ  Ø0,05мм   </t>
  </si>
  <si>
    <t xml:space="preserve">Проволока, молибден МЧ  Ø0,08мм   </t>
  </si>
  <si>
    <t>Пруток ВА, Ф7мм</t>
  </si>
  <si>
    <t>Пруток ВА, Ф5мм</t>
  </si>
  <si>
    <t>Проволока ВА, Ф 0,30мм</t>
  </si>
  <si>
    <t>Круг 8,8 мм,ст.29НК</t>
  </si>
  <si>
    <t>Цирконий круг 35мм Э125</t>
  </si>
  <si>
    <t>Цирконий круг 40мм Э125</t>
  </si>
  <si>
    <t>Цирконий круг 57мм Э110</t>
  </si>
  <si>
    <t>Цирконий круг 80мм Э100</t>
  </si>
  <si>
    <t>Цирконий круг 82мм Э125</t>
  </si>
  <si>
    <t>Цирконий фольга 0,1*80мм Э100</t>
  </si>
  <si>
    <t>Цирконий лист 4*210*1500мм Э110</t>
  </si>
  <si>
    <t>Цирконий лист 6*350*1000мм Э125</t>
  </si>
  <si>
    <t>Цирконий лист 10*350*1000мм Э125</t>
  </si>
  <si>
    <t>Цирконий лист 45*350*690мм Э125</t>
  </si>
  <si>
    <t>Пруток ВЛ, Ф4мм</t>
  </si>
  <si>
    <t>Лист, молибден МЧ       0,2*200*400мм</t>
  </si>
  <si>
    <t xml:space="preserve">Пруток СВИ-1, Ф1,5мм </t>
  </si>
  <si>
    <t>Лист, молибден МЧ       0,3*130*250-380мм</t>
  </si>
  <si>
    <t>15кг</t>
  </si>
  <si>
    <t xml:space="preserve">Круг ниобий НБ-1,   ф80    </t>
  </si>
  <si>
    <t>Плющенка молибденовая МЧ 0,2*0,5мм</t>
  </si>
  <si>
    <t>Круг, молибден МЧ      Ø25мм</t>
  </si>
  <si>
    <t>Круг, молибден МЧ      Ø45мм        обточенный</t>
  </si>
  <si>
    <t xml:space="preserve">Круг, молибден М-МП  Ø45мм          </t>
  </si>
  <si>
    <t xml:space="preserve">Круг, молибден МЧ      Ø47мм        обточенный </t>
  </si>
  <si>
    <t>Круг, молибден МЧ      Ø48мм        г/к</t>
  </si>
  <si>
    <t>Цирконий круг 79мм Э100</t>
  </si>
  <si>
    <t>Цирконий круг 78,8мм Э100</t>
  </si>
  <si>
    <t>Цирконий круг 79,5мм Э100</t>
  </si>
  <si>
    <t>Цирконий круг 80мм Э125</t>
  </si>
  <si>
    <t>Цирконий круг 90мм Э125</t>
  </si>
  <si>
    <t>Круг, молибден МЧ      Ø65мм        кованый</t>
  </si>
  <si>
    <t>Круг, молибден МЧ      Ø64мм        кованый</t>
  </si>
  <si>
    <t>Круг, молибден МЧ      Ø73мм        обточенный</t>
  </si>
  <si>
    <t>Круг, молибден МЧ      Ø70мм        кованый</t>
  </si>
  <si>
    <t>Круг, молибден МЧ      Ø69мм        обточенный</t>
  </si>
  <si>
    <t xml:space="preserve">Круг, молибден МЧ      Ø13мм   (диаметр факт 12,8-12,9мм)     </t>
  </si>
  <si>
    <t>Лист, молибден МЧ       0,5*120*600-700мм</t>
  </si>
  <si>
    <t>Лист, молибден МЧ       2*100*220мм</t>
  </si>
  <si>
    <t>Проволока ВА, Ф 0,011мм</t>
  </si>
  <si>
    <t>Проволока ВА, Ф 0,014мм</t>
  </si>
  <si>
    <t>Проволока ВА, Ф 0,017мм</t>
  </si>
  <si>
    <t>Проволока ВА, Ф 0,025мм</t>
  </si>
  <si>
    <t>Проволока ВА, Ф 0,030мм</t>
  </si>
  <si>
    <t>Проволока ВА, Ф 0,031мм</t>
  </si>
  <si>
    <t>Проволока ВА, Ф 0,034мм</t>
  </si>
  <si>
    <t>Проволока ВА, Ф 0,035мм</t>
  </si>
  <si>
    <t>Проволока ВА, Ф 0,040мм</t>
  </si>
  <si>
    <t>Проволока ВА, Ф 0,043мм</t>
  </si>
  <si>
    <t>Проволока ВА, Ф 0,044мм</t>
  </si>
  <si>
    <t>Проволока ВА, Ф 0,045мм</t>
  </si>
  <si>
    <t>Проволока ВА, Ф 0,060мм</t>
  </si>
  <si>
    <t>Проволока ВА, Ф 0,063мм</t>
  </si>
  <si>
    <t>Проволока ВА, Ф 0,12мм</t>
  </si>
  <si>
    <t>350кг</t>
  </si>
  <si>
    <t>Круг 100мм, ЭП637А-ЭЛ   ст. 02Н18К9М5Т</t>
  </si>
  <si>
    <t>Цирконий фольга 0,05*75мм Э100</t>
  </si>
  <si>
    <t xml:space="preserve">Круг, молибден МЧ      Ø5мм          </t>
  </si>
  <si>
    <t>8,5кг</t>
  </si>
  <si>
    <t>Лигатура АМВТ-Д Алюминий Молибден Ванадий Титан</t>
  </si>
  <si>
    <t xml:space="preserve">Проволока ф 0,35мм ВР5 для термопар (Re 5%)  </t>
  </si>
  <si>
    <t>115кг</t>
  </si>
  <si>
    <t>12кг</t>
  </si>
  <si>
    <t>34,6кг</t>
  </si>
  <si>
    <t>86кг</t>
  </si>
  <si>
    <t>Проволока ВА, Ф 0,09мм</t>
  </si>
  <si>
    <t>Проволока ВА, Ф 0,07мм</t>
  </si>
  <si>
    <t>0,55кг</t>
  </si>
  <si>
    <t xml:space="preserve">Полоса      МР-47  0,05*35*300мм </t>
  </si>
  <si>
    <t>Проволока МР-47  0,5мм</t>
  </si>
  <si>
    <t>0,4кг</t>
  </si>
  <si>
    <t>Проволока МР-47  0,46мм</t>
  </si>
  <si>
    <t>2кг</t>
  </si>
  <si>
    <t>Проволока МР-47  0,4мм</t>
  </si>
  <si>
    <t>0,18кг</t>
  </si>
  <si>
    <t>Проволока МР-47  0,3мм</t>
  </si>
  <si>
    <t>0,84кг</t>
  </si>
  <si>
    <t>Круг 80мм, ст. 36НХТЮ</t>
  </si>
  <si>
    <t>Цирконий лист 34*205*435мм Э125</t>
  </si>
  <si>
    <t>20,6кг</t>
  </si>
  <si>
    <t>Лента 0,20х200 мм,  ст. 79НМ</t>
  </si>
  <si>
    <t>31,6кг</t>
  </si>
  <si>
    <t>Лента 0,15х3мм, Х20Н80 плющенка</t>
  </si>
  <si>
    <t>500кг</t>
  </si>
  <si>
    <t>Лента 0,80х100мм    Х20Н80</t>
  </si>
  <si>
    <t>54,7кг</t>
  </si>
  <si>
    <t>8кг</t>
  </si>
  <si>
    <t>Лента 0,20х250 мм,  ст. 77НМД</t>
  </si>
  <si>
    <t>75,5кг</t>
  </si>
  <si>
    <t>Лента 0,17х150мм, ст. 79НМ</t>
  </si>
  <si>
    <t>Никелевый наплавочный порошок ПГ-12Н-01</t>
  </si>
  <si>
    <t>Никелевый наплавочный порошок ПГ-12Н-02</t>
  </si>
  <si>
    <t>Никелевый наплавочный порошок ПГ-19Н-01</t>
  </si>
  <si>
    <t>Никелевый наплавочный порошок ПТ-НА-01</t>
  </si>
  <si>
    <t>Никелевый карбонильный порошок ПНК УТ-4</t>
  </si>
  <si>
    <t>Никелевый карбонильный порошок ПНК 1-Л7</t>
  </si>
  <si>
    <t xml:space="preserve">Никелевый электролитический порошок ПНЭ-1 </t>
  </si>
  <si>
    <t>Никелевый электролитический порошок ПНЭ-1 ГОСТ 9722</t>
  </si>
  <si>
    <t>Лента 0,15х250мм, ст. 36НХТЮ</t>
  </si>
  <si>
    <t>100кг</t>
  </si>
  <si>
    <t>Лист, молибден МЧ       0,15*120*550мм /зеркальный/</t>
  </si>
  <si>
    <t>Лента 0,02х100 мм,  ст. 80НХС</t>
  </si>
  <si>
    <t>11,7кг</t>
  </si>
  <si>
    <t>Лента 0,02х50 мм,  ст. 80НХС</t>
  </si>
  <si>
    <t>19,2кг</t>
  </si>
  <si>
    <t>Лента 0,02х100 мм,  ст. 50НП</t>
  </si>
  <si>
    <t>6,85кг</t>
  </si>
  <si>
    <t>Лента 0,05х100 мм,  ст. 50НП</t>
  </si>
  <si>
    <t>13,7кг</t>
  </si>
  <si>
    <t>471кг</t>
  </si>
  <si>
    <t>Круг 85мм, ст. ХН68ВМТЮК-ВИ   ЭП693-ВИ</t>
  </si>
  <si>
    <t>Лента 3х35мм,  Х20Н80</t>
  </si>
  <si>
    <t>29кг</t>
  </si>
  <si>
    <t>Полоса 10*300*600мм,  Х20Н80</t>
  </si>
  <si>
    <t>154кг</t>
  </si>
  <si>
    <t>Лента 2*20мм,  Х15Н60</t>
  </si>
  <si>
    <t>71кг</t>
  </si>
  <si>
    <t>302кг</t>
  </si>
  <si>
    <t>Лента 0,05х250мм, ст. 79НМ</t>
  </si>
  <si>
    <t>54кг</t>
  </si>
  <si>
    <t>97кг</t>
  </si>
  <si>
    <t>Лента 0,08х250мм, ст. 79НМ</t>
  </si>
  <si>
    <t>28кг</t>
  </si>
  <si>
    <t>Лента 0,10х100мм, ст. 79НМ</t>
  </si>
  <si>
    <t>49,2кг</t>
  </si>
  <si>
    <t>Лента, тантал ТВЧ, 0,08 х120 мм Фольга(рулон)</t>
  </si>
  <si>
    <t>Лента, тантал ТВЧ, 0,1 х110 мм /рулон/</t>
  </si>
  <si>
    <t>Лента, тантал ТВЧ, 0,1 х100 мм /рулон/</t>
  </si>
  <si>
    <t>Лист ВА  5,0*100*300мм</t>
  </si>
  <si>
    <t>Лист ВА  8,0*150*310мм</t>
  </si>
  <si>
    <t>Лист ВА  10*100*250мм</t>
  </si>
  <si>
    <t>Лист ВА  10*105*250мм</t>
  </si>
  <si>
    <t>Хромовый порошок ПХ-1С</t>
  </si>
  <si>
    <t xml:space="preserve">Цирконий иодидный </t>
  </si>
  <si>
    <t>Лента, тантал ТВЧ, 0,02 х100 мм Фольга(рулон)</t>
  </si>
  <si>
    <t>Фольга ВА  0,05*35*300мм</t>
  </si>
  <si>
    <t>Фольга ВА, 0,1мм фольга  ТУ 48-19-106-84</t>
  </si>
  <si>
    <t>Круг 90мм, ст. ХН68ВМТЮК-ВИ   ЭП693-ВИ</t>
  </si>
  <si>
    <t>127кг</t>
  </si>
  <si>
    <t>Лист, тантал ТВЧ, 1 х 78 х 333 мм</t>
  </si>
  <si>
    <t>Лист, тантал ТВЧ, 1 х 120 х 480 мм</t>
  </si>
  <si>
    <t>Лист, тантал ТВЧ, 1 х 180 х 390 мм</t>
  </si>
  <si>
    <t>Лист, тантал ТВЧ, 2 х 90 х 265 мм</t>
  </si>
  <si>
    <t>Круг, тантал ТВЧ, Ø1 мм    /проволока/</t>
  </si>
  <si>
    <t>Круг, тантал ТВЧ, Ø2 мм    /проволока/</t>
  </si>
  <si>
    <t>Круг, тантал ТВЧ, Ø5 мм    /проволока/</t>
  </si>
  <si>
    <t>0,34кг</t>
  </si>
  <si>
    <t xml:space="preserve">Полоса      МР-47  0,1*80*300мм </t>
  </si>
  <si>
    <t>Полоса      МР-47  0,1*58*250мм отожженная</t>
  </si>
  <si>
    <t>Цирконий иодидный (обрезь/лом)</t>
  </si>
  <si>
    <t>Цирконий иодидный /рубленый/</t>
  </si>
  <si>
    <t>Лист, молибден МЧ       0,6*120*250-450мм</t>
  </si>
  <si>
    <t>Лента 0,10х200мм, ст. 40КХНМ</t>
  </si>
  <si>
    <t>Лента 0,10х100мм, ст. 40КХНМ</t>
  </si>
  <si>
    <t>14,85кг</t>
  </si>
  <si>
    <t>53,5кг</t>
  </si>
  <si>
    <t>Круг 60мм, ст. 38НК</t>
  </si>
  <si>
    <t>Лента 0,30х250мм, ст. 47НХР</t>
  </si>
  <si>
    <t>29,9кг</t>
  </si>
  <si>
    <t>Круг, молибден МЧ      Ø10мм          L-600-1800мм</t>
  </si>
  <si>
    <t>1,5кг</t>
  </si>
  <si>
    <t>Фольга ВА  0,03*35*200мм</t>
  </si>
  <si>
    <t>Фольга ВА  0,03*10*400мм</t>
  </si>
  <si>
    <t>Круг, тантал ТВЧ, Ø3 мм    /проволока/</t>
  </si>
  <si>
    <t>Цирконий фольга 0,2*100*500мм Э100</t>
  </si>
  <si>
    <t>1,26кг</t>
  </si>
  <si>
    <t>19,5кг</t>
  </si>
  <si>
    <t>Лента 0,02х100 мм,  ст. 79НМ</t>
  </si>
  <si>
    <t>Лента 0,02х90 мм,  ст. Х20Н75Ю-ВИ</t>
  </si>
  <si>
    <t>17кг</t>
  </si>
  <si>
    <t>Лента 0,03х100 мм,  ст. Х20Н75Ю-ВИ</t>
  </si>
  <si>
    <t>50кг</t>
  </si>
  <si>
    <t>145кг</t>
  </si>
  <si>
    <t>Цирконий круг 70мм Э110</t>
  </si>
  <si>
    <t>2,9кг</t>
  </si>
  <si>
    <t>Круг, молибден МЧ      Ø40мм        г/к</t>
  </si>
  <si>
    <t>Проволока ф 0,35мм ВР20 ЯеО 021,125 ТУ</t>
  </si>
  <si>
    <t>Лист, тантал ТВЧ, 0,3*120*360-690 мм</t>
  </si>
  <si>
    <t>Никелевый наплавочный порошок НПЧ-3</t>
  </si>
  <si>
    <t>Лист 2*700*1400мм ХН67МВТЮ-ВД (ЭП202 ВД)</t>
  </si>
  <si>
    <t>Пруток ВЛ, Ф1,7мм</t>
  </si>
  <si>
    <t>Лист, молибден МЧ       0,1*150*150-340мм</t>
  </si>
  <si>
    <t>Лист, молибден МЧ       0,5*150*225мм</t>
  </si>
  <si>
    <t>Лента 0,10х400мм, ст. 36НХТЮ</t>
  </si>
  <si>
    <t>Проволока МР-47 ЗВП  0,15мм</t>
  </si>
  <si>
    <t xml:space="preserve">Круг, тантал ТАВ10, Ø10мм  </t>
  </si>
  <si>
    <t xml:space="preserve">Круг, тантал ТАВ10, Ø12мм  </t>
  </si>
  <si>
    <t>Лигатура медь-хром ХД50</t>
  </si>
  <si>
    <t>Лигатура медь-хром ХД70</t>
  </si>
  <si>
    <t xml:space="preserve">Круг, молибден МЧ      Ø80мм          </t>
  </si>
  <si>
    <t xml:space="preserve">Круг, молибден МЧ      Ø4мм          </t>
  </si>
  <si>
    <t xml:space="preserve">Никелевый электролитический порошок ПНАЭ </t>
  </si>
  <si>
    <t>Лист, молибден МЧ       0,7*150*240-380мм</t>
  </si>
  <si>
    <t>Лист, молибден МЧ       5,5*125*280мм</t>
  </si>
  <si>
    <t>Циркониевый порошок ПЦРК-1</t>
  </si>
  <si>
    <t>Ниобий штабик НБШ</t>
  </si>
  <si>
    <t xml:space="preserve">Пруток ЛС59-1   №5 ДШГНП </t>
  </si>
  <si>
    <t>Пруток ЛС59-1   №6 ДШГНП</t>
  </si>
  <si>
    <t>Пруток ЛС59-1   №7 ДШГПП</t>
  </si>
  <si>
    <t>Пруток ЛС59-1   №8 ДШГПП</t>
  </si>
  <si>
    <t>Пруток ЛС59-1 №10 ДШГПП</t>
  </si>
  <si>
    <t>Пруток ЛС59-1 №12 ДШГПП</t>
  </si>
  <si>
    <t>Пруток ЛС59-1 №13 ДШГПП</t>
  </si>
  <si>
    <t>Пруток ЛС59-1 №14 ДШГПП</t>
  </si>
  <si>
    <t xml:space="preserve">Пруток ЛС59-1 №16 ДШГПП </t>
  </si>
  <si>
    <t>Пруток ЛС59-1 №17 ДШГПП</t>
  </si>
  <si>
    <t>Пруток ЛС59-1 №22 ДШГНП</t>
  </si>
  <si>
    <t xml:space="preserve">Пруток ЛС59-1 №24 ДШГПП </t>
  </si>
  <si>
    <t>Пруток ЛС59-1 №27 ДШГПП</t>
  </si>
  <si>
    <t xml:space="preserve">Пруток ЛС59-1 №30 ДШГПП </t>
  </si>
  <si>
    <t>Пруток ЛС59-1 №32 ДШГНП</t>
  </si>
  <si>
    <t>Пруток ЛС59-1 №46 ДШГПП</t>
  </si>
  <si>
    <t>Пруток ЛС59-1 №65  ГШГХХ</t>
  </si>
  <si>
    <t>Труба ЛЖМЦ 59-1-1 76х10,5</t>
  </si>
  <si>
    <t>Шина ШММ М1 10х120х4000 434-78</t>
  </si>
  <si>
    <t>Шина ШММ М1 4х50х3000  434-78</t>
  </si>
  <si>
    <t>Шина ШММ М1 7х50х4000 434-78</t>
  </si>
  <si>
    <t xml:space="preserve">Шина ШММ М1 8х40x4000 434-78 </t>
  </si>
  <si>
    <t>Шина ШММ М1 8х80х4000  434-78</t>
  </si>
  <si>
    <t>Шина ШМТ М1 10х70х4000 434-78</t>
  </si>
  <si>
    <t>Шина ШМТ М1 3х20х4000 434-78</t>
  </si>
  <si>
    <t>Шина ШМТ М1 4х20х4000 434-78</t>
  </si>
  <si>
    <t>Шина ШМТ М1 4х40х3000 434-78</t>
  </si>
  <si>
    <t>Шина ШМТ М1 4х60х4000 434-78</t>
  </si>
  <si>
    <t>Шина ШМТ М1 4х80х4000 434-78</t>
  </si>
  <si>
    <t>Шина ШМТ М1 5х100х4000 434-78</t>
  </si>
  <si>
    <t>Шина ШМТ М1 5х60х3000 434-78</t>
  </si>
  <si>
    <t>Шина ШМТ М1 5х60х4000 434-78</t>
  </si>
  <si>
    <t>Шина ШМТ М1 6х100х4000 434-78</t>
  </si>
  <si>
    <t>Шина ШМТ М1 6х20x4000 434-78</t>
  </si>
  <si>
    <t>Шина ШМТ М1 8х40х4000 434-78</t>
  </si>
  <si>
    <t>Шина ШМТ М1 8х80х4000 434-78</t>
  </si>
  <si>
    <t>Шина ШМТ М1 10х100х4000 434-78</t>
  </si>
  <si>
    <t xml:space="preserve">Шина ШМТ М1 10х120х4000 434-78 </t>
  </si>
  <si>
    <t>Шина ШМТ М1 10х20х4000 434-78</t>
  </si>
  <si>
    <t>Шина ШМТ М1 10х30х4000 434-78</t>
  </si>
  <si>
    <t>Шина ШМТ М1 10х40х4000 434-78</t>
  </si>
  <si>
    <t>Шина ШМТ М1 10х50х4000 434-78</t>
  </si>
  <si>
    <t>Шина ШМТ М1 10х60х4000 434-78</t>
  </si>
  <si>
    <t>Шина ШМТ М1 10х80х4000 434-78</t>
  </si>
  <si>
    <t>Шина ШМТ М1 12,5х100х4000 434-78</t>
  </si>
  <si>
    <t>Шина ШМТ М1 16х60х4000 434-78</t>
  </si>
  <si>
    <t>Шина ШМТ М1 3х20х3000 434-78</t>
  </si>
  <si>
    <t>Шина ШМТ М1 3х25х4000 434-78</t>
  </si>
  <si>
    <t>Шина ШМТ М1 3х30х4000 434-78</t>
  </si>
  <si>
    <t>Шина ШМТ М1 4х30х4000 434-78</t>
  </si>
  <si>
    <t>Шина ШМТ М1 4х40х4000 434-78</t>
  </si>
  <si>
    <t>Шина ШМТ М1 4х50х4000 434-78</t>
  </si>
  <si>
    <t>Шина ШМТ М1 5х20х4000 434-78</t>
  </si>
  <si>
    <t>Шина ШМТ М1 5х30х4000 434-78</t>
  </si>
  <si>
    <t>Шина ШМТ М1 5х40х4000 434-78</t>
  </si>
  <si>
    <t>Шина ШМТ М1 5х50х4000 434-78</t>
  </si>
  <si>
    <t>Шина ШМТ М1 6х20х4000 434-78</t>
  </si>
  <si>
    <t>Шина ШМТ М1 6х30х4000 434-78</t>
  </si>
  <si>
    <t>Шина ШМТ М1 6х50х4000 434-78</t>
  </si>
  <si>
    <t>Шина ШМТ М1 6х60х4000 434-78</t>
  </si>
  <si>
    <t>Шина ШМТ М1 6х80х4000 434-78</t>
  </si>
  <si>
    <t>Шина ШМТ М1 8х100х4000 434-78</t>
  </si>
  <si>
    <t>Шина ШМТ М1 8х20х4000 434-78</t>
  </si>
  <si>
    <t>Шина ШМТ М1 8х30х4000 434-78</t>
  </si>
  <si>
    <t>Шина ШМТ М1 8х50х4000 434-78</t>
  </si>
  <si>
    <t>Шина ШМТ М1 8х60х4000 434-78</t>
  </si>
  <si>
    <t xml:space="preserve">Пруток БРОЦС 5-5-5 д= 30 мм </t>
  </si>
  <si>
    <t xml:space="preserve">Пруток БРОЦС 5-5-5 д= 40 мм </t>
  </si>
  <si>
    <t xml:space="preserve">Пруток БРОЦС 5-5-5 д= 50 мм </t>
  </si>
  <si>
    <t xml:space="preserve">Пруток БРОЦС 5-5-5 д= 55 мм </t>
  </si>
  <si>
    <t xml:space="preserve">Пруток БРОЦС 5-5-5 д= 60 мм </t>
  </si>
  <si>
    <t xml:space="preserve">Пруток БРОЦС 5-5-5 д= 70 мм </t>
  </si>
  <si>
    <t>Пруток БРОЦС 5-5-5 д= 80 мм</t>
  </si>
  <si>
    <t xml:space="preserve">Пруток БРОЦС 5-5-5 д= 90 мм </t>
  </si>
  <si>
    <t xml:space="preserve">Пруток БРОЦС 5-5-5 д=100 мм </t>
  </si>
  <si>
    <t xml:space="preserve">Пруток БРОЦС 5-5-5 д=110 мм </t>
  </si>
  <si>
    <t xml:space="preserve">Пруток БРОЦС 5-5-5 д=120 мм </t>
  </si>
  <si>
    <t xml:space="preserve">Пруток БРОЦС 5-5-5 д=130 мм </t>
  </si>
  <si>
    <t xml:space="preserve">Пруток БРОЦС 5-5-5 д=140 мм </t>
  </si>
  <si>
    <t xml:space="preserve">Пруток БРОЦС 5-5-5 д=150 мм </t>
  </si>
  <si>
    <t xml:space="preserve">Пруток БРОЦС 5-5-5 д=180 мм </t>
  </si>
  <si>
    <t>Пруток БРОЦС 5-5-5 д=200 мм</t>
  </si>
  <si>
    <t xml:space="preserve">Пруток БРОЦС 5-5-5 д=300 мм </t>
  </si>
  <si>
    <t xml:space="preserve">Пруток БРОЦ4-3  д= 40мм  </t>
  </si>
  <si>
    <t xml:space="preserve">Пруток БРОЦ4-3  д= 50мм  </t>
  </si>
  <si>
    <t xml:space="preserve">Пруток БРОЦ4-3  д= 70мм </t>
  </si>
  <si>
    <t xml:space="preserve">Пруток БРОЦ4-3  д= 80мм </t>
  </si>
  <si>
    <t xml:space="preserve">Пруток БРОФ7-0,2  д= 85 мм </t>
  </si>
  <si>
    <t xml:space="preserve">Пруток БРОФ7-0,2  д= 50 мм </t>
  </si>
  <si>
    <t xml:space="preserve">Пруток БРОФ10-1  д=200 мм </t>
  </si>
  <si>
    <t xml:space="preserve">Пруток БРОФ10-1  д=150 мм </t>
  </si>
  <si>
    <t xml:space="preserve">Пруток БРОФ10-1  д=140 мм </t>
  </si>
  <si>
    <t xml:space="preserve">Пруток БРОФ10-1  д=130 мм </t>
  </si>
  <si>
    <t xml:space="preserve">Пруток БРОФ10-1  д=120 мм </t>
  </si>
  <si>
    <t xml:space="preserve">Пруток БРОФ10-1  д=110 мм </t>
  </si>
  <si>
    <t xml:space="preserve">Пруток БРОФ10-1  д=100 мм </t>
  </si>
  <si>
    <t xml:space="preserve">Пруток БРОФ10-1  д= 90 мм </t>
  </si>
  <si>
    <t xml:space="preserve">Пруток БРОФ10-1  д= 80 мм </t>
  </si>
  <si>
    <t xml:space="preserve">Пруток БРОФ10-1  д= 50 мм </t>
  </si>
  <si>
    <t xml:space="preserve">Пруток БРОФ10-1  д= 45 мм </t>
  </si>
  <si>
    <t>Пруток БРОФ10-1  д= 40 мм</t>
  </si>
  <si>
    <t xml:space="preserve">Пруток БРОФ10-1  д= 30 мм </t>
  </si>
  <si>
    <t xml:space="preserve">Пруток БРКМЦ3-1 д=100 мм </t>
  </si>
  <si>
    <t xml:space="preserve">Пруток БРКМЦ3-1 д= 70 мм </t>
  </si>
  <si>
    <t xml:space="preserve">Пруток БРКМЦ3-1 д= 60 мм </t>
  </si>
  <si>
    <t xml:space="preserve">Пруток БРКМЦ3-1 д= 50 мм </t>
  </si>
  <si>
    <t xml:space="preserve">Пруток БРКМЦ3-1 д= 42 мм </t>
  </si>
  <si>
    <t xml:space="preserve">Пруток БРКМЦ3-1 д= 40 мм </t>
  </si>
  <si>
    <t xml:space="preserve">Пруток БРКМЦ3-1 д= 25 мм </t>
  </si>
  <si>
    <t xml:space="preserve">Пруток БРКМЦ3-1 д= 20 мм </t>
  </si>
  <si>
    <t xml:space="preserve">Пруток БРКМЦ3-1 д= 18 мм </t>
  </si>
  <si>
    <t xml:space="preserve">Пруток БРКМЦ3-1 д= 16 мм </t>
  </si>
  <si>
    <t xml:space="preserve">Пруток БРКМЦ3-1 д= 12 мм </t>
  </si>
  <si>
    <t xml:space="preserve">Пруток БРКМЦ3-1 д= 10 мм </t>
  </si>
  <si>
    <t xml:space="preserve">Пруток БРКМЦ3-1 д=  8 мм </t>
  </si>
  <si>
    <t xml:space="preserve">Пруток БРКМЦ3-1 д=  6 мм </t>
  </si>
  <si>
    <t xml:space="preserve">Пруток БРБ2 д=120 мм </t>
  </si>
  <si>
    <t xml:space="preserve">Пруток БРБ2 д=100 мм </t>
  </si>
  <si>
    <t xml:space="preserve">Пруток БРБ2 д= 90 мм </t>
  </si>
  <si>
    <t xml:space="preserve">Пруток БРБ2 д= 80 мм </t>
  </si>
  <si>
    <t xml:space="preserve">Пруток БРБ2 д= 70 мм </t>
  </si>
  <si>
    <t xml:space="preserve">Пруток БРБ2 д= 60 мм </t>
  </si>
  <si>
    <t xml:space="preserve">Пруток БРБ2 д= 50 мм </t>
  </si>
  <si>
    <t xml:space="preserve">Пруток БРБ2 д= 45мм </t>
  </si>
  <si>
    <t xml:space="preserve">Пруток БРБ2 д= 40 мм </t>
  </si>
  <si>
    <t xml:space="preserve">Пруток БРБ2 д= 38мм </t>
  </si>
  <si>
    <t xml:space="preserve">Пруток БРБ2 д= 35 мм </t>
  </si>
  <si>
    <t xml:space="preserve">Пруток БРБ2 д= 32 мм </t>
  </si>
  <si>
    <t xml:space="preserve">Пруток БРБ2 д= 30 мм </t>
  </si>
  <si>
    <t xml:space="preserve">Пруток БРБ2 д= 28 мм </t>
  </si>
  <si>
    <t xml:space="preserve">Пруток БРБ2 д= 25 мм </t>
  </si>
  <si>
    <t xml:space="preserve">Пруток БРБ2 д= 22 мм </t>
  </si>
  <si>
    <t xml:space="preserve">Пруток БРБ2 д= 20 мм </t>
  </si>
  <si>
    <t xml:space="preserve">Пруток БРБ2 д= 16мм </t>
  </si>
  <si>
    <t xml:space="preserve">Пруток БРБ2 д= 15мм </t>
  </si>
  <si>
    <t xml:space="preserve">Пруток БРБ2 д= 12 мм </t>
  </si>
  <si>
    <t xml:space="preserve">Пруток БРБ2 д= 10 мм </t>
  </si>
  <si>
    <t xml:space="preserve">Пруток БРБ2 д=  8 мм </t>
  </si>
  <si>
    <t xml:space="preserve">Пруток БРБ2 д=  6 мм </t>
  </si>
  <si>
    <t xml:space="preserve">Пруток БРБ2 д=  5 мм </t>
  </si>
  <si>
    <t xml:space="preserve">Пруток БРАМЦ9-2 д=200 мм </t>
  </si>
  <si>
    <t xml:space="preserve">Пруток БРАМЦ9-2 д=160 мм </t>
  </si>
  <si>
    <t xml:space="preserve">Пруток БРАМЦ9-2 д=140 мм </t>
  </si>
  <si>
    <t xml:space="preserve">Пруток БРАМЦ9-2 д=130 мм </t>
  </si>
  <si>
    <t xml:space="preserve">Пруток БРАМЦ9-2 д=120 мм </t>
  </si>
  <si>
    <t xml:space="preserve">Пруток БРАМЦ9-2 д=110 мм </t>
  </si>
  <si>
    <t xml:space="preserve">Пруток БРАМЦ9-2 д=100 мм </t>
  </si>
  <si>
    <t xml:space="preserve">Пруток БРАМЦ9-2  д=90 мм </t>
  </si>
  <si>
    <t xml:space="preserve">Пруток БРАМЦ9-2  д=85 мм </t>
  </si>
  <si>
    <t xml:space="preserve">Пруток БРАМЦ9-2  д=80 мм </t>
  </si>
  <si>
    <t xml:space="preserve">Пруток БРАМЦ9-2  д=75 мм </t>
  </si>
  <si>
    <t>Пруток БРАМЦ9-2  д=70 мм</t>
  </si>
  <si>
    <t xml:space="preserve">Пруток БРАМЦ9-2  д=65 мм </t>
  </si>
  <si>
    <t xml:space="preserve">Пруток БРАМЦ9-2  д=60 мм </t>
  </si>
  <si>
    <t xml:space="preserve">Пруток БРАМЦ9-2  д=55 мм </t>
  </si>
  <si>
    <t xml:space="preserve">Пруток БРАМЦ9-2  д=50 мм </t>
  </si>
  <si>
    <t>Пруток БРАМЦ9-2  д=45 мм</t>
  </si>
  <si>
    <t xml:space="preserve">Пруток БРАМЦ9-2  д=42 мм </t>
  </si>
  <si>
    <t xml:space="preserve">Пруток БРАМЦ9-2  д=40 мм </t>
  </si>
  <si>
    <t xml:space="preserve">Пруток БРАМЦ9-2  д=38 мм </t>
  </si>
  <si>
    <t xml:space="preserve">Пруток БРАМЦ9-2  д=35 мм </t>
  </si>
  <si>
    <t xml:space="preserve">Пруток БРАМЦ9-2  д=32 мм </t>
  </si>
  <si>
    <t xml:space="preserve">Пруток БРАМЦ9-2  д=30 мм </t>
  </si>
  <si>
    <t xml:space="preserve">Пруток БРАМЦ9-2  д=28 мм </t>
  </si>
  <si>
    <t xml:space="preserve">Пруток БРАМЦ9-2  д=25 мм </t>
  </si>
  <si>
    <t xml:space="preserve">Пруток БРАМЦ9-2  д=24 мм </t>
  </si>
  <si>
    <t xml:space="preserve">Пруток БРАМЦ9-2  д=22 мм </t>
  </si>
  <si>
    <t xml:space="preserve">Пруток БРАМЦ9-2  д=20 мм </t>
  </si>
  <si>
    <t xml:space="preserve">Пруток БРАМЦ9-2  д=18 мм </t>
  </si>
  <si>
    <t xml:space="preserve">Пруток БРАМЦ9-2  д=16 мм </t>
  </si>
  <si>
    <t xml:space="preserve">Пруток БРАМЦ9-2  д=13 мм </t>
  </si>
  <si>
    <t xml:space="preserve">Пруток БРАМЦ9-2  д=12 мм </t>
  </si>
  <si>
    <t xml:space="preserve">Пруток БРАМЦ9-2  д=10мм </t>
  </si>
  <si>
    <t xml:space="preserve">Пруток БРАМЦ9-2  д= 8мм </t>
  </si>
  <si>
    <t xml:space="preserve">Пруток БрАЖНМц9-4-4-1  д=100 мм </t>
  </si>
  <si>
    <t xml:space="preserve">Пруток БрАЖНМЦ9-4-4-1  д= 90 мм </t>
  </si>
  <si>
    <t xml:space="preserve">Пруток БрАЖНМЦ9-4-4-1  д= 85 мм </t>
  </si>
  <si>
    <t>Пруток БрАЖНМЦ9-4-4-1  д= 80 мм</t>
  </si>
  <si>
    <t xml:space="preserve">Пруток БрАЖНМц9-4-4-1  д= 75 мм </t>
  </si>
  <si>
    <t xml:space="preserve">Пруток БрАЖНМц9-4-4-1  д= 70 мм </t>
  </si>
  <si>
    <t xml:space="preserve">Пруток БрАЖНМц9-4-4-1  д= 65 мм </t>
  </si>
  <si>
    <t>Пруток БрАЖНМц9-4-4-1  д= 60 мм</t>
  </si>
  <si>
    <t>Пруток БрАЖНМц9-4-4-1  д= 55 мм</t>
  </si>
  <si>
    <t>Пруток БрАЖНМц9-4-4-1  д= 50 мм</t>
  </si>
  <si>
    <t xml:space="preserve">Пруток БрАЖНМц9-4-4-1  д= 45 мм </t>
  </si>
  <si>
    <t xml:space="preserve">Пруток БрАЖНМц9-4-4-1  д= 40 мм </t>
  </si>
  <si>
    <t xml:space="preserve">Пруток БрАЖНМц9-4-4-1  д= 38 мм </t>
  </si>
  <si>
    <t xml:space="preserve">Пруток БрАЖНМц9-4-4-1  д= 30 мм </t>
  </si>
  <si>
    <t xml:space="preserve">Пруток БрАЖНМц9-4-4-1  д= 28 мм </t>
  </si>
  <si>
    <t>Пруток БрАЖНМц9-4-4-1  д= 25 мм</t>
  </si>
  <si>
    <t>Пруток БрАЖНМц9-4-4-1  д= 20 мм</t>
  </si>
  <si>
    <t>Пруток БрАЖН10-4-4 д=200мм</t>
  </si>
  <si>
    <t xml:space="preserve">Пруток БрАЖН10-4-4 д=160мм </t>
  </si>
  <si>
    <t xml:space="preserve">Пруток БрАЖН10-4-4 д=150мм </t>
  </si>
  <si>
    <t xml:space="preserve">Пруток БрАЖН10-4-4 д=140мм </t>
  </si>
  <si>
    <t xml:space="preserve">Пруток БрАЖН10-4-4 д=130 мм </t>
  </si>
  <si>
    <t>Пруток БРАЖН10-4-4 д=120 мм</t>
  </si>
  <si>
    <t xml:space="preserve">Пруток БрАЖН10-4-4 д=110 мм </t>
  </si>
  <si>
    <t xml:space="preserve">Пруток БрАЖН10-4-4 д= 90мм </t>
  </si>
  <si>
    <t xml:space="preserve">Пруток БрАЖН10-4-4 д= 85мм </t>
  </si>
  <si>
    <t xml:space="preserve">Пруток БрАЖН10-4-4 д= 80мм </t>
  </si>
  <si>
    <t xml:space="preserve">Пруток БрАЖН10-4-4 д= 75мм </t>
  </si>
  <si>
    <t xml:space="preserve">Пруток БрАЖН10-4-4 д= 70мм </t>
  </si>
  <si>
    <t xml:space="preserve">Пруток БрАЖН10-4-4 д= 60мм </t>
  </si>
  <si>
    <t xml:space="preserve">Пруток БрАЖН10-4-4 д= 55мм </t>
  </si>
  <si>
    <t xml:space="preserve">Пруток БРАЖН10-4-4 д= 50мм </t>
  </si>
  <si>
    <t xml:space="preserve">Пруток БРАЖН10-4-4 д= 45мм </t>
  </si>
  <si>
    <t xml:space="preserve">Пруток БРАЖН10-4-4 д= 40мм </t>
  </si>
  <si>
    <t>Пруток БрАЖН10-4-4 д= 40мм</t>
  </si>
  <si>
    <t xml:space="preserve">Пруток БРАЖН10-4-4 д= 38мм </t>
  </si>
  <si>
    <t xml:space="preserve">Пруток БрАЖН10-4-4 д= 35 мм  </t>
  </si>
  <si>
    <t xml:space="preserve">Пруток БрАЖН10-4-4 д= 32 мм </t>
  </si>
  <si>
    <t xml:space="preserve">Пруток БрАЖН10-4-4 д= 30 мм </t>
  </si>
  <si>
    <t xml:space="preserve">Пруток БрАЖН10-4-4 д= 25 мм </t>
  </si>
  <si>
    <t xml:space="preserve">Пруток БрАЖН10-4-4 д= 22 мм </t>
  </si>
  <si>
    <t xml:space="preserve">Пруток БрАЖН10-4-4 д= 20 мм </t>
  </si>
  <si>
    <t xml:space="preserve">Пруток БрАЖН10-4-4 д= 16 мм </t>
  </si>
  <si>
    <t xml:space="preserve">Пруток БРАЖМЦ10-3-1,5  д=200мм </t>
  </si>
  <si>
    <t xml:space="preserve">Пруток БРАЖМЦ10-3-1,5  д=140 мм </t>
  </si>
  <si>
    <t xml:space="preserve">Пруток БРАЖМЦ10-3-1,5  д=130мм </t>
  </si>
  <si>
    <t xml:space="preserve">Пруток БРАЖМЦ10-3-1,5  д=120мм </t>
  </si>
  <si>
    <t xml:space="preserve">Пруток БРАЖМЦ10-3-1,5  д=110мм </t>
  </si>
  <si>
    <t xml:space="preserve">Пруток БРАЖМЦ10-3-1,5  д=100мм </t>
  </si>
  <si>
    <t xml:space="preserve">Пруток БРАЖМЦ10-3-1,5  д= 90 мм </t>
  </si>
  <si>
    <t xml:space="preserve">Пруток БРАЖМЦ10-3-1,5  д= 85 мм </t>
  </si>
  <si>
    <t xml:space="preserve">Пруток БРАЖМЦ10-3-1,5  д= 80 мм </t>
  </si>
  <si>
    <t xml:space="preserve">Пруток БРАЖМЦ10-3-1,5  д= 75 мм </t>
  </si>
  <si>
    <t xml:space="preserve">Пруток БРАЖМЦ10-3-1,5  д= 70 мм </t>
  </si>
  <si>
    <t xml:space="preserve">Пруток БРАЖМЦ10-3-1,5  д= 60 мм </t>
  </si>
  <si>
    <t xml:space="preserve">Пруток БРАЖМЦ10-3-1,5  д= 55 мм </t>
  </si>
  <si>
    <t xml:space="preserve">Пруток БРАЖМЦ10-3-1,5  д= 50 мм </t>
  </si>
  <si>
    <t xml:space="preserve">Пруток БРАЖМЦ10-3-1,5  д= 45 мм </t>
  </si>
  <si>
    <t xml:space="preserve">Пруток БРАЖМЦ10-3-1,5  д= 40 мм </t>
  </si>
  <si>
    <t xml:space="preserve">Пруток БРАЖМЦ10-3-1,5  д= 38 мм </t>
  </si>
  <si>
    <t xml:space="preserve">Пруток БРАЖМЦ10-3-1,5  д= 35 мм </t>
  </si>
  <si>
    <t xml:space="preserve">Пруток БРАЖМЦ10-3-1,5  д= 32мм </t>
  </si>
  <si>
    <t xml:space="preserve">Пруток БРАЖМЦ10-3-1,5  д= 30 мм </t>
  </si>
  <si>
    <t xml:space="preserve">Пруток БРАЖМЦ10-3-1,5  д= 28 мм </t>
  </si>
  <si>
    <t xml:space="preserve">Пруток БРАЖМЦ10-3-1,5  д= 25мм </t>
  </si>
  <si>
    <t xml:space="preserve">Пруток БРАЖМЦ10-3-1,5  д= 20мм </t>
  </si>
  <si>
    <t>Пруток БРАЖМЦ10-3-1,5  д= 18 мм</t>
  </si>
  <si>
    <t xml:space="preserve">Пруток БРАЖМЦ10-3-1,5  д= 16 мм </t>
  </si>
  <si>
    <t xml:space="preserve">Пруток БРАЖ9-4  д=220 мм </t>
  </si>
  <si>
    <t xml:space="preserve">Пруток БРАЖ9-4  д=200 мм </t>
  </si>
  <si>
    <t xml:space="preserve">Пруток БРАЖ9-4  д=180 мм </t>
  </si>
  <si>
    <t xml:space="preserve">Пруток БРАЖ9-4  д=163 мм </t>
  </si>
  <si>
    <t xml:space="preserve">Пруток БРАЖ9-4  д=160 мм </t>
  </si>
  <si>
    <t xml:space="preserve">Пруток БРАЖ9-4  д=150 мм </t>
  </si>
  <si>
    <t xml:space="preserve">Пруток БРАЖ9-4  д=140 мм </t>
  </si>
  <si>
    <t xml:space="preserve">Пруток БРАЖ9-4  д=130 мм </t>
  </si>
  <si>
    <t xml:space="preserve">Пруток БРАЖ9-4  д=120 мм </t>
  </si>
  <si>
    <t xml:space="preserve">Пруток БРАЖ9-4  д=115 мм </t>
  </si>
  <si>
    <t xml:space="preserve">Пруток БРАЖ9-4  д=110 мм </t>
  </si>
  <si>
    <t xml:space="preserve">Пруток БРАЖ9-4  д=105 мм </t>
  </si>
  <si>
    <t xml:space="preserve">Пруток БРАЖ9-4  д=100 мм </t>
  </si>
  <si>
    <t xml:space="preserve">Пруток БРАЖ9-4  д= 95 мм </t>
  </si>
  <si>
    <t xml:space="preserve">Пруток БРАЖ9-4  д= 90 мм </t>
  </si>
  <si>
    <t xml:space="preserve">Пруток БРАЖ9-4  д= 85 мм </t>
  </si>
  <si>
    <t xml:space="preserve">Пруток БРАЖ9-4  д= 80 мм </t>
  </si>
  <si>
    <t xml:space="preserve">Пруток БРАЖ9-4  д= 75 мм </t>
  </si>
  <si>
    <t xml:space="preserve">Пруток БРАЖ9-4  д= 70 мм </t>
  </si>
  <si>
    <t xml:space="preserve">Пруток БРАЖ9-4  д= 65 мм </t>
  </si>
  <si>
    <t xml:space="preserve">Пруток БРАЖ9-4  д= 60 мм </t>
  </si>
  <si>
    <t xml:space="preserve">Пруток БРАЖ9-4  д= 55 мм </t>
  </si>
  <si>
    <t xml:space="preserve">Пруток БРАЖ9-4  д= 50 мм </t>
  </si>
  <si>
    <t xml:space="preserve">Пруток БРАЖ9-4  д= 45 мм </t>
  </si>
  <si>
    <t xml:space="preserve">Пруток БРАЖ9-4  д= 42 мм </t>
  </si>
  <si>
    <t xml:space="preserve">Пруток БРАЖ9-4  д= 40 мм </t>
  </si>
  <si>
    <t xml:space="preserve">Пруток БРАЖ9-4  д= 38 мм </t>
  </si>
  <si>
    <t xml:space="preserve">Пруток БРАЖ9-4  д= 35 мм </t>
  </si>
  <si>
    <t xml:space="preserve">Пруток БРАЖ9-4  д= 32 мм </t>
  </si>
  <si>
    <t xml:space="preserve">Пруток БРАЖ9-4  д= 30 мм </t>
  </si>
  <si>
    <t xml:space="preserve">Пруток БРАЖ9-4  д= 28 мм </t>
  </si>
  <si>
    <t xml:space="preserve">Пруток БРАЖ9-4  д= 25 мм </t>
  </si>
  <si>
    <t xml:space="preserve">Пруток БРАЖ9-4  д= 22 мм </t>
  </si>
  <si>
    <t xml:space="preserve">Пруток БРАЖ9-4  д= 20 мм </t>
  </si>
  <si>
    <t xml:space="preserve">Пруток БРАЖ9-4  д= 18 мм </t>
  </si>
  <si>
    <t xml:space="preserve">Пруток БРАЖ9-4  д= 16 мм </t>
  </si>
  <si>
    <t xml:space="preserve">Лист ЛС59-1 10х600х1500 </t>
  </si>
  <si>
    <t xml:space="preserve">Лист ЛС59-1  6х600х1500 </t>
  </si>
  <si>
    <t xml:space="preserve">Лист ЛС59-1  5х600х1500 </t>
  </si>
  <si>
    <t xml:space="preserve">Лист ЛС59-1  4х600х1500 </t>
  </si>
  <si>
    <t xml:space="preserve">Лист ЛС59-1  3х600х1500 </t>
  </si>
  <si>
    <t xml:space="preserve">Лист ЛС59-1  2х600х1500 </t>
  </si>
  <si>
    <t xml:space="preserve">Лист ЛС59-1   1,5х600х1500 </t>
  </si>
  <si>
    <t xml:space="preserve">Лист ЛС59-1    1х600х1500 </t>
  </si>
  <si>
    <t xml:space="preserve">Лист Л63 20х600х1500 </t>
  </si>
  <si>
    <t xml:space="preserve">Лист Л63 16х600х1500 </t>
  </si>
  <si>
    <t xml:space="preserve">Лист Л63 12х600х1500 </t>
  </si>
  <si>
    <t xml:space="preserve">Лист Л63 10х600х1500 </t>
  </si>
  <si>
    <t xml:space="preserve">Лист Л63  8х600х1500 </t>
  </si>
  <si>
    <t xml:space="preserve">Лист Л63  6х600х1500 </t>
  </si>
  <si>
    <t xml:space="preserve">Лист Л63  5х600х1500 </t>
  </si>
  <si>
    <t xml:space="preserve">Лист Л63  4х600х1500 </t>
  </si>
  <si>
    <t xml:space="preserve">Лист Л63  3х600х1500 </t>
  </si>
  <si>
    <t>Лист Л63  2х600х1500</t>
  </si>
  <si>
    <t>Лист Л63  2х600х1500 тв</t>
  </si>
  <si>
    <t>Лист Л63  2х600х1500 мяг</t>
  </si>
  <si>
    <t>Лист Л63  2,5х600х1500 тв</t>
  </si>
  <si>
    <t>Лист Л63  2,5х600х1500 птв</t>
  </si>
  <si>
    <t>Лист Л63  1,5х600х1500 тв</t>
  </si>
  <si>
    <t>Лист Л63  1,5х600х1500 мяг</t>
  </si>
  <si>
    <t>Лист Л63  1,2х600х1500 тв</t>
  </si>
  <si>
    <t>Лист Л63  1,2х600х1500 птв</t>
  </si>
  <si>
    <t>Лист Л63  1,2х600х1500 мяг</t>
  </si>
  <si>
    <t>Лист Л63   1х600х1500 тв</t>
  </si>
  <si>
    <t>Лист Л63   1х600х1500 птв</t>
  </si>
  <si>
    <t>Лист Л63   1х600х1500 мяг</t>
  </si>
  <si>
    <t>Лист Л63   0,8х600х1500 тв</t>
  </si>
  <si>
    <t>Лист Л63   0,8х600х1500 мяг</t>
  </si>
  <si>
    <t>Лист Л63   0,7х600х1500 мяг</t>
  </si>
  <si>
    <t>Лист Л63   0,6х600х1500 тв</t>
  </si>
  <si>
    <t>Лист Л63   0,6х600х1500 мяг</t>
  </si>
  <si>
    <t>Лист Л63   0,5х600х1500 тв</t>
  </si>
  <si>
    <t>Лист Л63   0,5х600х1500 мяг</t>
  </si>
  <si>
    <t>Лист Л63   0,4х600х1500 птв</t>
  </si>
  <si>
    <t>Лист Л63   0,4х600х1500 мяг</t>
  </si>
  <si>
    <t xml:space="preserve">Пруток ЛО62-1  д= 55 мм </t>
  </si>
  <si>
    <t xml:space="preserve">Пруток ЛО62-1  д= 50 мм </t>
  </si>
  <si>
    <t>Пруток ЛО62-1  д= 45 мм</t>
  </si>
  <si>
    <t xml:space="preserve">Пруток ЛО62-1  д= 40 мм </t>
  </si>
  <si>
    <t xml:space="preserve">Пруток ЛМЦ58-2  д= 90 мм </t>
  </si>
  <si>
    <t>Пруток ЛМЦ58-2  д= 60 мм</t>
  </si>
  <si>
    <t xml:space="preserve">Пруток ЛМЦ58-2  д= 50 мм </t>
  </si>
  <si>
    <t xml:space="preserve">Пруток ЛМЦ58-2  д= 45 мм </t>
  </si>
  <si>
    <t xml:space="preserve">Пруток ЛМЦ58-2  д= 42 мм </t>
  </si>
  <si>
    <t xml:space="preserve">Пруток ЛМЦ58-2  д= 40 мм </t>
  </si>
  <si>
    <t xml:space="preserve">Пруток ЛМЦ58-2  д= 35 мм </t>
  </si>
  <si>
    <t xml:space="preserve">Пруток ЛМЦ58-2  д= 30 мм </t>
  </si>
  <si>
    <t xml:space="preserve">Пруток ЛМЦ58-2  д= 25 мм </t>
  </si>
  <si>
    <t xml:space="preserve">Пруток ЛМЦ58-2  д= 20 мм </t>
  </si>
  <si>
    <t xml:space="preserve">Пруток ЛМЦ58-2  д= 16 мм </t>
  </si>
  <si>
    <t xml:space="preserve">Пруток ЛМЦ58-2  д= 14 мм </t>
  </si>
  <si>
    <t xml:space="preserve">Пруток ЛС59-1  д=160 мм </t>
  </si>
  <si>
    <t xml:space="preserve">Пруток ЛС59-1  д=140 мм </t>
  </si>
  <si>
    <t xml:space="preserve">Пруток ЛС59-1  д=130 мм </t>
  </si>
  <si>
    <t xml:space="preserve">Пруток ЛС59-1  д=120 мм </t>
  </si>
  <si>
    <t xml:space="preserve">Пруток ЛС59-1  д=110 мм </t>
  </si>
  <si>
    <t>Пруток ЛС59-1  д=100 мм</t>
  </si>
  <si>
    <t xml:space="preserve">Пруток ЛС59-1  д= 90 мм </t>
  </si>
  <si>
    <t xml:space="preserve">Пруток ЛС59-1  д= 85 мм </t>
  </si>
  <si>
    <t xml:space="preserve">Пруток ЛС59-1  д= 80 мм </t>
  </si>
  <si>
    <t xml:space="preserve">Пруток ЛС59-1  д= 75 мм </t>
  </si>
  <si>
    <t xml:space="preserve">Пруток ЛС59-1  д= 70 мм </t>
  </si>
  <si>
    <t xml:space="preserve">Пруток ЛС59-1  д= 65 мм </t>
  </si>
  <si>
    <t xml:space="preserve">Пруток ЛС59-1  д= 55 мм </t>
  </si>
  <si>
    <t xml:space="preserve">Пруток ЛС59-1  д= 50 мм </t>
  </si>
  <si>
    <t xml:space="preserve">Пруток ЛС59-1  д= 45 мм </t>
  </si>
  <si>
    <t xml:space="preserve">Пруток ЛС59-1  д= 42 мм </t>
  </si>
  <si>
    <t xml:space="preserve">Пруток ЛС59-1  д= 40 мм </t>
  </si>
  <si>
    <t xml:space="preserve">Пруток ЛС59-1  д= 36 мм </t>
  </si>
  <si>
    <t xml:space="preserve">Пруток ЛС59-1  д= 35 мм </t>
  </si>
  <si>
    <t xml:space="preserve">Пруток ЛС59-1  д= 32 мм </t>
  </si>
  <si>
    <t xml:space="preserve">Пруток ЛС59-1  д= 30 мм </t>
  </si>
  <si>
    <t xml:space="preserve">Пруток ЛС59-1  д= 28 мм </t>
  </si>
  <si>
    <t xml:space="preserve">Пруток ЛС59-1  д= 27 мм </t>
  </si>
  <si>
    <t xml:space="preserve">Пруток ЛС59-1  д= 25 мм </t>
  </si>
  <si>
    <t xml:space="preserve">Пруток ЛС59-1  д= 24 мм </t>
  </si>
  <si>
    <t xml:space="preserve">Пруток ЛС59-1  д= 22 мм </t>
  </si>
  <si>
    <t xml:space="preserve">Пруток ЛС59-1  д= 20 мм </t>
  </si>
  <si>
    <t xml:space="preserve">Пруток ЛС59-1  д= 18 мм </t>
  </si>
  <si>
    <t xml:space="preserve">Пруток ЛС59-1  д= 16 мм </t>
  </si>
  <si>
    <t xml:space="preserve">Пруток ЛС59-1  д= 15 мм </t>
  </si>
  <si>
    <t xml:space="preserve">Пруток ЛС59-1  д= 14 мм </t>
  </si>
  <si>
    <t xml:space="preserve">Пруток ЛС59-1  д= 13 мм </t>
  </si>
  <si>
    <t xml:space="preserve">Пруток ЛС59-1  д= 12 мм </t>
  </si>
  <si>
    <t xml:space="preserve">Пруток ЛС59-1  д= 11 мм </t>
  </si>
  <si>
    <t xml:space="preserve">Пруток ЛС59-1  д= 10 мм </t>
  </si>
  <si>
    <t xml:space="preserve">Пруток ЛС59-1  д=  9 мм </t>
  </si>
  <si>
    <t xml:space="preserve">Пруток ЛС59-1  д=  8 мм </t>
  </si>
  <si>
    <t xml:space="preserve">Пруток ЛС59-1  д=  7 мм </t>
  </si>
  <si>
    <t xml:space="preserve">Пруток ЛС59-1  д=  6 мм </t>
  </si>
  <si>
    <t xml:space="preserve">Пруток ЛС59-1  д=  5 мм </t>
  </si>
  <si>
    <t xml:space="preserve">Пруток Л63 д=140 мм </t>
  </si>
  <si>
    <t>Пруток Л63 д=130 мм</t>
  </si>
  <si>
    <t xml:space="preserve">Пруток Л63 д=120 мм </t>
  </si>
  <si>
    <t xml:space="preserve">Пруток Л63 д=110 мм </t>
  </si>
  <si>
    <t xml:space="preserve">Пруток Л63 д=100 мм </t>
  </si>
  <si>
    <t xml:space="preserve">Пруток Л63  д=90 мм </t>
  </si>
  <si>
    <t xml:space="preserve">Пруток Л63  д=80 мм </t>
  </si>
  <si>
    <t xml:space="preserve">Пруток Л63  д=70 мм </t>
  </si>
  <si>
    <t xml:space="preserve">Пруток Л63  д=65 мм </t>
  </si>
  <si>
    <t xml:space="preserve">Пруток Л63  д=60 мм </t>
  </si>
  <si>
    <t xml:space="preserve">Пруток Л63  д=55 мм </t>
  </si>
  <si>
    <t xml:space="preserve">Пруток Л63  д=50 мм </t>
  </si>
  <si>
    <t xml:space="preserve">Пруток Л63  д=45 мм </t>
  </si>
  <si>
    <t xml:space="preserve">Пруток Л63  д=40 мм </t>
  </si>
  <si>
    <t>Пруток Л63  д=35 мм</t>
  </si>
  <si>
    <t xml:space="preserve">Пруток Л63  д=32 мм </t>
  </si>
  <si>
    <t xml:space="preserve">Пруток Л63  д=30 мм </t>
  </si>
  <si>
    <t>Пруток Л63  д=28мм</t>
  </si>
  <si>
    <t xml:space="preserve">Пруток Л63  д=27 мм </t>
  </si>
  <si>
    <t xml:space="preserve">Пруток Л63  д=25 мм </t>
  </si>
  <si>
    <t xml:space="preserve">Пруток Л63  д=22 мм  </t>
  </si>
  <si>
    <t xml:space="preserve">Пруток Л63  д=20 мм </t>
  </si>
  <si>
    <t xml:space="preserve">Пруток Л63  д=18 мм </t>
  </si>
  <si>
    <t xml:space="preserve">Пруток Л63  д=16 мм </t>
  </si>
  <si>
    <t xml:space="preserve">Пруток Л63  д=15 мм  </t>
  </si>
  <si>
    <t xml:space="preserve">Пруток Л63  д=14 мм  </t>
  </si>
  <si>
    <t>Пруток Л63  д=12 мм</t>
  </si>
  <si>
    <t xml:space="preserve">Пруток Л63  д=10 мм </t>
  </si>
  <si>
    <t xml:space="preserve">Пруток Л63  д= 9 мм </t>
  </si>
  <si>
    <t xml:space="preserve">Пруток Л63  д= 8 мм </t>
  </si>
  <si>
    <t>Пруток Л63  д= 7 мм</t>
  </si>
  <si>
    <t xml:space="preserve">Пруток Л63  д= 6 мм </t>
  </si>
  <si>
    <t xml:space="preserve">Пруток Л63  д= 5 мм </t>
  </si>
  <si>
    <t xml:space="preserve">Пруток БРАМЦ9-2 №14, мм ДШгНП </t>
  </si>
  <si>
    <t xml:space="preserve">Пруток БРАМЦ9-2 №19, мм ДШгНП </t>
  </si>
  <si>
    <t>Пруток БРАМЦ9-2 №7, мм ДШгНП</t>
  </si>
  <si>
    <t xml:space="preserve">Пруток БРАМЦ9-2  №22, мм ДШгНП </t>
  </si>
  <si>
    <t xml:space="preserve">Пруток БРАМЦ9-2  №24 мм ДШГНП </t>
  </si>
  <si>
    <t xml:space="preserve">Пруток БРАМЦ9-2  №27мм ДШГНП </t>
  </si>
  <si>
    <t xml:space="preserve">Пруток БРАМЦ9-2  №30 мм ДШгНП </t>
  </si>
  <si>
    <t xml:space="preserve">Пруток БРАМЦ9-2  №6 мм ДШгНП </t>
  </si>
  <si>
    <t xml:space="preserve">Пруток ЛС59-1 №75  ГШГНХ </t>
  </si>
  <si>
    <t xml:space="preserve">Пруток ЛС59-1 №50 ГШГНХ </t>
  </si>
  <si>
    <t xml:space="preserve">Пруток ЛС59-1 №41 ДШГНП </t>
  </si>
  <si>
    <t xml:space="preserve">Пруток ЛС59-1 №36 ДШГНП </t>
  </si>
  <si>
    <t xml:space="preserve">Пруток ЛС59-1 №19 ДШГНП </t>
  </si>
  <si>
    <t xml:space="preserve">Пруток Л63 №55  ДШГНП </t>
  </si>
  <si>
    <t xml:space="preserve">Пруток Л63 №30 ДШГНП </t>
  </si>
  <si>
    <t xml:space="preserve">Пруток Л63 №19 ДШГНП </t>
  </si>
  <si>
    <t xml:space="preserve">Пруток Л63 №17 ДШГНП </t>
  </si>
  <si>
    <t xml:space="preserve">Пруток Л63 №14 ДШГНП </t>
  </si>
  <si>
    <t xml:space="preserve">Пруток Л63 №12 ДШГНП </t>
  </si>
  <si>
    <t xml:space="preserve">Пруток Л63 №10 ДШГНП </t>
  </si>
  <si>
    <t xml:space="preserve">Пруток Л63 № 9 ДШГНП </t>
  </si>
  <si>
    <t xml:space="preserve">Пруток ВА, Ф5мм            </t>
  </si>
  <si>
    <t xml:space="preserve">Проволока ММ д=5 мм </t>
  </si>
  <si>
    <t>Проволока ММ д=4 мм</t>
  </si>
  <si>
    <t xml:space="preserve">Проволока ММ д=3 мм </t>
  </si>
  <si>
    <t>Проволока ММ д=2,5 мм</t>
  </si>
  <si>
    <t xml:space="preserve">Проволока ММ д=1,6 мм </t>
  </si>
  <si>
    <t xml:space="preserve">Проволока ММ д=1,5 мм </t>
  </si>
  <si>
    <t>Проволока ММ д=0,8 мм</t>
  </si>
  <si>
    <t xml:space="preserve">Проволока ММ д=0,3 мм </t>
  </si>
  <si>
    <t>Проволока Л63 д=6 мм мяг</t>
  </si>
  <si>
    <t>Проволока Л63 д=3 мм мяг</t>
  </si>
  <si>
    <t>Проволока Л63 д=2 мм мяг</t>
  </si>
  <si>
    <t>Проволока Л63 д=1,5 мм мяг</t>
  </si>
  <si>
    <t>Проволока Л63 д=1,0 мм мяг</t>
  </si>
  <si>
    <t>Проволока Л63 д=0,5 мм мяг</t>
  </si>
  <si>
    <t>Проволока БРБ2 д=6,3 мм птв</t>
  </si>
  <si>
    <t>Проволока БРБ2 д=4,5 мм птв</t>
  </si>
  <si>
    <t>Проволока БРБ2 д=4 мм птв</t>
  </si>
  <si>
    <t>Проволока БРБ2 д=3 мм тв</t>
  </si>
  <si>
    <t>Проволока БРБ2 д=2,5 мм птв</t>
  </si>
  <si>
    <t>Проволока БРБ2 д=1,5 мм мяг</t>
  </si>
  <si>
    <t>Лента М1 1,25х25 мяг</t>
  </si>
  <si>
    <t>Лента М1 0,5х50 мяг</t>
  </si>
  <si>
    <t>Лента М1 0,5х300 мяг</t>
  </si>
  <si>
    <t>Лента М1 0,4х300 мяг</t>
  </si>
  <si>
    <t>Лента М1 0,4х22 мяг</t>
  </si>
  <si>
    <t>Лента М1 0,3х300 мяг</t>
  </si>
  <si>
    <t>Лента М1 0,15х300 мяг</t>
  </si>
  <si>
    <t>Лента Л63 1х50 тв</t>
  </si>
  <si>
    <t>Лента Л63 1х35 мяг</t>
  </si>
  <si>
    <t>Лента Л63 1х30 мяг</t>
  </si>
  <si>
    <t>Лента Л63 0,8х300 мяг</t>
  </si>
  <si>
    <t>Лента Л63 0,7х300 мяг</t>
  </si>
  <si>
    <t>Лента Л63 0,6х300 мяг</t>
  </si>
  <si>
    <t>Лента Л63 0,5х50 тв</t>
  </si>
  <si>
    <t>Лента Л63 0,5х300 мяг</t>
  </si>
  <si>
    <t>Лента Л63 0,3х50 мяг</t>
  </si>
  <si>
    <t>Лента Л63 0,3х300 мяг</t>
  </si>
  <si>
    <t>Лента Л63 0,3х20 птв</t>
  </si>
  <si>
    <t>Лента Л63 0,35х25 мяг</t>
  </si>
  <si>
    <t>Лента Л63 0,2х300 мяг</t>
  </si>
  <si>
    <t>Лента Л63 0,2х200 мяг</t>
  </si>
  <si>
    <t>Лента Л63 0,25х80 мяг</t>
  </si>
  <si>
    <t>Лента Л63 0,1х67 тв</t>
  </si>
  <si>
    <t>Лента Л63 0,1х45 мяг</t>
  </si>
  <si>
    <t>Лента Л63 0,1х300 тв</t>
  </si>
  <si>
    <t>Лента  ЛС59-1 0,8х300 тв</t>
  </si>
  <si>
    <t>Лента БРОФ 6,5-0,15 3х300 тв</t>
  </si>
  <si>
    <t>Лента БРОФ 6,5-0,15 2х250 тв</t>
  </si>
  <si>
    <t>Лента БРОФ 6,5-0,15 1х300 тв</t>
  </si>
  <si>
    <t>Лента БРОФ 6,5-0,15 1,5х300 тв</t>
  </si>
  <si>
    <t>Лента БРОФ 6,5-0,15 0,8х300 тв</t>
  </si>
  <si>
    <t>Лента БРОФ 6,5-0,15 0,6х60 тв</t>
  </si>
  <si>
    <t>Лента БРОФ 6,5-0,15 0,5х200 тв</t>
  </si>
  <si>
    <t>Лента БРОФ 6,5-0,15 0,3х200 тв</t>
  </si>
  <si>
    <t>Лента БРОФ 6,5-0,15 0,2х200 тв</t>
  </si>
  <si>
    <t>Лента БРОФ 6,5-0,15 0,25х250 тв</t>
  </si>
  <si>
    <t>Лента БРОФ 6,5-0,15 0,25х200 тв</t>
  </si>
  <si>
    <t>Лента БРОФ 6,5-0,15 0,1х200 тв</t>
  </si>
  <si>
    <t>Лента БРОФ 6,5-0,15 0,15х250 тв</t>
  </si>
  <si>
    <t>Лента БрКМЦ3-1 1,0х300 тв</t>
  </si>
  <si>
    <t>Лента БрКМЦ3-1 0,8х300 тв</t>
  </si>
  <si>
    <t>Лента БрКМЦ3-1 0,7х300 тв</t>
  </si>
  <si>
    <t>Лента БрКМЦ3-1 0,6х300 тв</t>
  </si>
  <si>
    <t>Лента БрКМЦ3-1 0,5х300 тв</t>
  </si>
  <si>
    <t>Лента БрКМЦ3-1 0,4х300 тв</t>
  </si>
  <si>
    <t>Лента БрКМЦ3-1 0,4х250 тв</t>
  </si>
  <si>
    <t>Лента БрКМЦ3-1 0,4х130 тв</t>
  </si>
  <si>
    <t>Лента БрКМЦ3-1 0,3х300 тв</t>
  </si>
  <si>
    <t>Лента БрКМЦ3-1 0,2х300 тв</t>
  </si>
  <si>
    <t>Лента БрКМЦ3-1 0,1х300 тв</t>
  </si>
  <si>
    <t>Лента БРБНТ1,9 0,1х250 тв</t>
  </si>
  <si>
    <t>Лента БРБНТ1,9  0,8х250 тв</t>
  </si>
  <si>
    <t>Лента БРБНТ1,9  0,8х250 мяг</t>
  </si>
  <si>
    <t>Лента БРБНТ1,9  0,5х250 тв</t>
  </si>
  <si>
    <t>Лента БРБНТ1,9  0,5х250 мяг</t>
  </si>
  <si>
    <t>Лента БРБНТ1,9  0,4х250 тв</t>
  </si>
  <si>
    <t>Лента БРБНТ1,9  0,3х250 тв</t>
  </si>
  <si>
    <t>Лента БРБНТ1,9  0,2х250 тв</t>
  </si>
  <si>
    <t>Лента БРБНТ1,9  0,2х250 мяг</t>
  </si>
  <si>
    <t>Лента БРБНТ1,9  0,25х250 мяг</t>
  </si>
  <si>
    <t>Лента БРБНТ1,9  0,1х260 тв</t>
  </si>
  <si>
    <t>Лента БРБНТ1,9  0,1х240 тв</t>
  </si>
  <si>
    <t>Лента БРБНТ1,9  0,15х250 тв</t>
  </si>
  <si>
    <t>Лента БРБНТ1,9  0,15х250 мяг</t>
  </si>
  <si>
    <t>Лента БРБНТ1,9  0,12х250 тв</t>
  </si>
  <si>
    <t>Лента БРБ2 2х200 мяг</t>
  </si>
  <si>
    <t>Лента БРБ2 1х250 тв</t>
  </si>
  <si>
    <t>Лента БРБ2 1х250 мяг</t>
  </si>
  <si>
    <t>Лента БРБ2 1х200 мяг</t>
  </si>
  <si>
    <t>Лента БРБ2 1,5х200 мяг</t>
  </si>
  <si>
    <t>Лента БРБ2 0,8х250  тв</t>
  </si>
  <si>
    <t>Лента БРБ2 0,8х250  мяг</t>
  </si>
  <si>
    <t>Лента БРБ2 0,8х170  тв</t>
  </si>
  <si>
    <t>Лента БРБ2 0,6х250 тв</t>
  </si>
  <si>
    <t>Лента БРБ2 0,6х250 мяг</t>
  </si>
  <si>
    <t>Лента БРБ2 0,5х40 тв</t>
  </si>
  <si>
    <t>Лента БРБ2 0,5х250 тв</t>
  </si>
  <si>
    <t>Лента БРБ2 0,5х250 мяг</t>
  </si>
  <si>
    <t>Лента БРБ2 0,4х250 тв</t>
  </si>
  <si>
    <t>Лента БРБ2 0,4х250 мяг</t>
  </si>
  <si>
    <t>Лента БРБ2 0,4х200 тв</t>
  </si>
  <si>
    <t>Лента БРБ2 0,3х36 тв</t>
  </si>
  <si>
    <t>Лента БРБ2 0,3х35 мяг</t>
  </si>
  <si>
    <t>Лента БРБ2 0,3х250 тв</t>
  </si>
  <si>
    <t>Лента БРБ2 0,2х250 тв</t>
  </si>
  <si>
    <t>Лента БРБ2 0,2х250 мяг</t>
  </si>
  <si>
    <t>Лента БРБ2 0,25х30 тв</t>
  </si>
  <si>
    <t>Лента БРБ2 0,25х120 тв</t>
  </si>
  <si>
    <t>Лента БРБ2 0,1х250 тв</t>
  </si>
  <si>
    <t>Лента БРБ2 0,15х250 тв</t>
  </si>
  <si>
    <t>Лента БРБ2 0,15х250 мяг</t>
  </si>
  <si>
    <t>Труба М3 42х2,5хНД тв</t>
  </si>
  <si>
    <t>Труба М2 40х5х3000 мяг</t>
  </si>
  <si>
    <t>Труба М2 34х7х1500 тв</t>
  </si>
  <si>
    <t>Труба М2 30х2х3000 мяг</t>
  </si>
  <si>
    <t>Труба М2 28х2х3000 мяг</t>
  </si>
  <si>
    <t>Труба М2 25х3х3000 мяг</t>
  </si>
  <si>
    <t>Труба М2 24х2х3000 мяг</t>
  </si>
  <si>
    <t>Труба М2 22х4х3000 мяг</t>
  </si>
  <si>
    <t>Труба М2 22х2х3000 мяг</t>
  </si>
  <si>
    <t>Труба М2 20х2х3000 мяг</t>
  </si>
  <si>
    <t>Труба М2 18х2хБУХТА мяг</t>
  </si>
  <si>
    <t>Труба М2 18х2х3000 мяг</t>
  </si>
  <si>
    <t>Труба М2 18х1,5х3000 мяг</t>
  </si>
  <si>
    <t>Труба М2 18х1,5 БУХТА мяг</t>
  </si>
  <si>
    <t>Труба М2 16х2хБУХТА мяг</t>
  </si>
  <si>
    <t>Труба М2 16х1хБУХТА мяг</t>
  </si>
  <si>
    <t>Труба М2 16х1х3000 мяг</t>
  </si>
  <si>
    <t>Труба М2 16х1,5х3000 мяг</t>
  </si>
  <si>
    <t>Труба М2 14х2 БУХТА мяг</t>
  </si>
  <si>
    <t>Труба М2 14х1х3000 мяг</t>
  </si>
  <si>
    <t>Труба М2 14х1,5х3000 мяг</t>
  </si>
  <si>
    <t>Труба М2 13х1,5 БУХТА мяг</t>
  </si>
  <si>
    <t>Труба М2 12х1хНД мяг</t>
  </si>
  <si>
    <t>Труба М2 12х1х3000 мяг</t>
  </si>
  <si>
    <t>Труба М2 12х1,5х3000 мяг</t>
  </si>
  <si>
    <t>Труба М2 12х1,5 БУХТА мяг</t>
  </si>
  <si>
    <t>Труба М2 10х2х3000 мяг</t>
  </si>
  <si>
    <t>Труба М2 10х1х3000 тв</t>
  </si>
  <si>
    <t>Труба М2 10х1х3000 мяг</t>
  </si>
  <si>
    <t>Труба М2 10х1,5х3000 мяг</t>
  </si>
  <si>
    <t>Труба М2 10х1,5 БУХТА мяг</t>
  </si>
  <si>
    <t>Труба М2 10х1 БУХТА мяг</t>
  </si>
  <si>
    <t>Труба М2  8х2 БУХТА мяг</t>
  </si>
  <si>
    <t>Труба М2  8х1х3000 мяг</t>
  </si>
  <si>
    <t>Труба М2  8х1,5 БУХТА мяг</t>
  </si>
  <si>
    <t>Труба М2  8х1 БУХТА мяг</t>
  </si>
  <si>
    <t>Труба М2  6х1х3000 тв</t>
  </si>
  <si>
    <t>Труба М2  6х1х3000 мяг</t>
  </si>
  <si>
    <t>Труба М2  6х1,5х3000 мяг</t>
  </si>
  <si>
    <t>Труба М2  6х1 БУХТА мяг</t>
  </si>
  <si>
    <t>Труба М2  5х1хБУХТА мяг</t>
  </si>
  <si>
    <t>Труба М2  5х0,8х3000 тв</t>
  </si>
  <si>
    <t>Труба М2  4х1хБУХТА мяг</t>
  </si>
  <si>
    <t xml:space="preserve">Труба М1 50х10х6000 </t>
  </si>
  <si>
    <t>Труба М1 32х3х3000 мяг</t>
  </si>
  <si>
    <t>Труба М1 24х2,5х3000 мяг</t>
  </si>
  <si>
    <t>Труба М1 20х2х3000 мяг</t>
  </si>
  <si>
    <t xml:space="preserve">Труба М1 150х25 </t>
  </si>
  <si>
    <t>Труба М1 12х1хБУХТА мяг</t>
  </si>
  <si>
    <t>Труба М1  8х1х3000  мяг</t>
  </si>
  <si>
    <t>Труба М1  6х2х3000 мяг</t>
  </si>
  <si>
    <t>Труба М1  5х0,5хБУХТА мяг</t>
  </si>
  <si>
    <t>Труба М1  4х0,8хБУХТА мяг</t>
  </si>
  <si>
    <t>Труба Л68  16х1х3000 птв</t>
  </si>
  <si>
    <t>Труба Л63 6х1  БТ  мяг</t>
  </si>
  <si>
    <t>Труба Л63 24х1,5 птв</t>
  </si>
  <si>
    <t>Труба Л63 10х1,5 птв</t>
  </si>
  <si>
    <t>Труба Л63  5*1 птв</t>
  </si>
  <si>
    <t>Труба Л63  12х2 мяг</t>
  </si>
  <si>
    <t>Труба Л63  12х1 мяг</t>
  </si>
  <si>
    <t xml:space="preserve">Труба БрАЖН10-4-4 50х7,5 </t>
  </si>
  <si>
    <t xml:space="preserve">Лист М1 40х600х1500 </t>
  </si>
  <si>
    <t xml:space="preserve">Лист М1 30х600х1500 </t>
  </si>
  <si>
    <t xml:space="preserve">Лист М1 25х600х1500 </t>
  </si>
  <si>
    <t xml:space="preserve">Лист М1 20х600х1500 </t>
  </si>
  <si>
    <t xml:space="preserve">Лист М1 16х600х1500 </t>
  </si>
  <si>
    <t xml:space="preserve">Лист М1 12х600х1500 </t>
  </si>
  <si>
    <t>Лист М1 10х600х1500 тв</t>
  </si>
  <si>
    <t>Лист М1 10х600х1500 мяг</t>
  </si>
  <si>
    <t>Лист М1 10х600х1500 хх</t>
  </si>
  <si>
    <t>Лист М1  8х600х1500 тв</t>
  </si>
  <si>
    <t>Лист М1  8х600х1500 мяг</t>
  </si>
  <si>
    <t>Лист М1  7х600х1500 мяг</t>
  </si>
  <si>
    <t>Лист М1  6х600х1500 тв</t>
  </si>
  <si>
    <t>Лист М1  6х600х1500  мяг</t>
  </si>
  <si>
    <t>Лист М1  5х600х1500 тв</t>
  </si>
  <si>
    <t>Лист М1  5х600х1500 мяг</t>
  </si>
  <si>
    <t>Лист М1  4х600х1500 тв</t>
  </si>
  <si>
    <t>Лист М1  4х600х1500  мяг</t>
  </si>
  <si>
    <t>Лист М1  3х600х1500 тв</t>
  </si>
  <si>
    <t>Лист М1  3х600х1500 мяг</t>
  </si>
  <si>
    <t>Лист М1  2х600х1500 тв</t>
  </si>
  <si>
    <t>Лист М1  2х600х1500 мяг</t>
  </si>
  <si>
    <t>Лист М1  2,5х600х1500 тв</t>
  </si>
  <si>
    <t>Лист М1  2,5х600х1500 мяг</t>
  </si>
  <si>
    <t>Лист М1  1х600х1500 тв</t>
  </si>
  <si>
    <t>Лист М1  1х600х1500 мяг</t>
  </si>
  <si>
    <t>Лист М1  1,5х600х1500 тв</t>
  </si>
  <si>
    <t>Лист М1  1,5х600х1500 мяг</t>
  </si>
  <si>
    <t>Лист М1  0,8х600х1500 мяг</t>
  </si>
  <si>
    <t>Лист М1  0,7х600х1500 тв</t>
  </si>
  <si>
    <t>Лист М1  0,7х600х1500 мяг</t>
  </si>
  <si>
    <t>Лист М1  0,6х600х1500 мяг</t>
  </si>
  <si>
    <t>Лист М1  0,5х600х1500 тв</t>
  </si>
  <si>
    <t>Лист М1  0,5х600х1500 мяг</t>
  </si>
  <si>
    <t xml:space="preserve">Пруток М1 д=150 мм  </t>
  </si>
  <si>
    <t xml:space="preserve">Пруток М1 д=140 мм  </t>
  </si>
  <si>
    <t xml:space="preserve">Пруток М1 д=130 мм  </t>
  </si>
  <si>
    <t xml:space="preserve">Пруток М1 д=120 мм  </t>
  </si>
  <si>
    <t xml:space="preserve">Пруток М1 д=115 мм  </t>
  </si>
  <si>
    <t xml:space="preserve">Пруток М1 д=110 мм  </t>
  </si>
  <si>
    <t xml:space="preserve">Пруток М1 д=100 мм  </t>
  </si>
  <si>
    <t xml:space="preserve">Пруток М1 д= 90 мм  </t>
  </si>
  <si>
    <t xml:space="preserve">Пруток М1 д= 85 мм  </t>
  </si>
  <si>
    <t xml:space="preserve">Пруток М1 д= 80 мм  </t>
  </si>
  <si>
    <t xml:space="preserve">Пруток М1 д= 70 мм  </t>
  </si>
  <si>
    <t xml:space="preserve">Пруток М1 д= 65 мм  </t>
  </si>
  <si>
    <t xml:space="preserve">Пруток М1 д= 55 мм </t>
  </si>
  <si>
    <t xml:space="preserve">Пруток М1 д= 50 мм </t>
  </si>
  <si>
    <t>Пруток М1 д= 45 мм</t>
  </si>
  <si>
    <t xml:space="preserve">Пруток М1 д= 40мм  </t>
  </si>
  <si>
    <t xml:space="preserve">Пруток М1 д= 35 мм </t>
  </si>
  <si>
    <t xml:space="preserve">Пруток М1 д= 32 мм </t>
  </si>
  <si>
    <t xml:space="preserve">Пруток М1 д= 30 мм </t>
  </si>
  <si>
    <t xml:space="preserve">Пруток М1 д= 28 мм </t>
  </si>
  <si>
    <t xml:space="preserve">Пруток М1 д= 27 мм </t>
  </si>
  <si>
    <t xml:space="preserve">Пруток М1 д= 25 мм </t>
  </si>
  <si>
    <t xml:space="preserve">Пруток М1 д= 22 мм </t>
  </si>
  <si>
    <t xml:space="preserve">Пруток М1 д= 20 мм </t>
  </si>
  <si>
    <t xml:space="preserve">Пруток М1 д= 18 мм </t>
  </si>
  <si>
    <t>Пруток М1 д= 16 мм</t>
  </si>
  <si>
    <t xml:space="preserve">Пруток М1 д= 15 мм </t>
  </si>
  <si>
    <t xml:space="preserve">Пруток М1 д= 14 мм </t>
  </si>
  <si>
    <t xml:space="preserve">Пруток М1 д= 12 мм </t>
  </si>
  <si>
    <t xml:space="preserve">Пруток М1 д= 10 мм </t>
  </si>
  <si>
    <t xml:space="preserve">Пруток М1 д=  8 мм </t>
  </si>
  <si>
    <t xml:space="preserve">Пруток М1 д=  6 мм </t>
  </si>
  <si>
    <t xml:space="preserve">Пруток М1 д=  5 мм </t>
  </si>
  <si>
    <t>Лист 1561БМ 2х1500х4000   ОСТ 1-92073-82</t>
  </si>
  <si>
    <t>Лист 1561БМ 4х1500х4000 РМРС   ГОСТ Р 56371-2015</t>
  </si>
  <si>
    <t>Лист 1561М 4х1500х4000   ОСТ 1-92073-82</t>
  </si>
  <si>
    <t>Лист 1561 6х1500х4000   ОСТ 1.92073-82</t>
  </si>
  <si>
    <t>Лист 1561Б 6х1500х4000 РМРС   ГОСТ Р 56371-2015</t>
  </si>
  <si>
    <t>Лист 1561 8х1500х4000   ОСТ 1-92073-82</t>
  </si>
  <si>
    <t>Лист А5М 0,5х1200х3000    ГОСТ 21631-76</t>
  </si>
  <si>
    <t>Лист А5М 0,8х1200х3000   ГОСТ 21631-76</t>
  </si>
  <si>
    <t>Лист А5Н 0,8х1200х3000   ГОСТ 21631-76</t>
  </si>
  <si>
    <t>Лист А5М 1,5х1200х3000   ГОСТ 21631-76</t>
  </si>
  <si>
    <t>Лист А5Н 1,5х1200х3000   ГОСТ 21631-76</t>
  </si>
  <si>
    <t>Лист А5М 1,5х1500х3500    ГОСТ 21631-76</t>
  </si>
  <si>
    <t>Лист А5М 1х1200х3000   ГОСТ 21631-76</t>
  </si>
  <si>
    <t>Лист А5Н 1х1200х3000   ГОСТ 21631-76</t>
  </si>
  <si>
    <t>Лист А5М 2х1200х3000    ГОСТ 21631-76</t>
  </si>
  <si>
    <t>Лист А5Н 2х1200х3000   ГОСТ 21631-76</t>
  </si>
  <si>
    <t>Лист А5М 2х1500х3000    ГОСТ 21631-76</t>
  </si>
  <si>
    <t>Лист А5М 3х1200х3000   ГОСТ 21631-76</t>
  </si>
  <si>
    <t>Лист А5Н 3х1200х3000   ГОСТ 21631-76</t>
  </si>
  <si>
    <t>Лист А5М 3х1500х3000   ГОСТ 21631-76</t>
  </si>
  <si>
    <t>Лист А5Н 3х1500х3000   ГОСТ 21631-76</t>
  </si>
  <si>
    <t>Лист А7М 1х1500х2750    ГОСТ 21631-76</t>
  </si>
  <si>
    <t>Лист АД1Н 0,5х1200х3000   ГОСТ 21631-76</t>
  </si>
  <si>
    <t>Лист АД1М 0,8х1200х3000   ГОСТ 21631-76</t>
  </si>
  <si>
    <t>Лист АД1Н 0,8х1200х3000   ГОСТ 21631-76</t>
  </si>
  <si>
    <t>Лист АД1М 1,5х1200х3000    ГОСТ 21631-76</t>
  </si>
  <si>
    <t>Лист АД1М 1х1200х3000   ГОСТ 21631-76</t>
  </si>
  <si>
    <t>Лист АД1М 2,5х1500х3000   ГОСТ 21631-76</t>
  </si>
  <si>
    <t>Лист АД1М 2х1200х3000   ГОСТ 21631-76</t>
  </si>
  <si>
    <t>Лист АД1М 3х1200х3000   ГОСТ 21631-76</t>
  </si>
  <si>
    <t>Лист АМГ2М 0,5х1200х3000    ГОСТ 21631-76</t>
  </si>
  <si>
    <t>Лист АМГ2М 1,2х1200х3000    ГОСТ 21631-76</t>
  </si>
  <si>
    <t>Лист АМГ2Н2Р 1,2х1200х3000 (квинтет)   ТУ 1-2-559-2001</t>
  </si>
  <si>
    <t>Лист АМГ2М 1,5х1200х3000    ГОСТ 21631-76</t>
  </si>
  <si>
    <t>Лист АМГ2Н2 1,5х1200х3000 (квинтет)   ТУ 1-2-559-2001</t>
  </si>
  <si>
    <t>Лист АМГ2Н2Р 1,5х1200х3000  (квинтет)   ТУ 1-804-432-2006</t>
  </si>
  <si>
    <t>Лист АМГ2Н2 1,5х1500х3000 (квинтет)   ТУ 1-2-559-2001</t>
  </si>
  <si>
    <t>Лист АМГ2Н2Р 1,5х1500х3000  (квинтет сербия)</t>
  </si>
  <si>
    <t>Листопрокат АМГ2М 10х1500х3000   ГОСТ 21631-76</t>
  </si>
  <si>
    <t>Лист АМГ2М 1х1200х3000    ГОСТ 21631-76</t>
  </si>
  <si>
    <t>Лист АМГ2М 2,5х1200х3000    ГОСТ 21631-76</t>
  </si>
  <si>
    <t>Лист АМГ2М 2х1200х3000    ГОСТ 21631-76</t>
  </si>
  <si>
    <t>Лист АМГ2Н2 2х1200х3000 (квинтет)   ТУ 1-2-559-2001</t>
  </si>
  <si>
    <t>Лист АМГ2НР 2х1200х3000 (диамант)   ТУ 1-804-432-2006</t>
  </si>
  <si>
    <t>Лист АМГ2М 2х1500х3000   ГОСТ 21631-76</t>
  </si>
  <si>
    <t>Лист АМГ2Н2 2х1500х3000 (квинтет)   ТУ 1-2-559-2001</t>
  </si>
  <si>
    <t>Лист АМГ2Н2Р 2х1500х3000  (квинтет сербия)</t>
  </si>
  <si>
    <t>Лист АМГ2М 3х1200х3000   ГОСТ 21631-76</t>
  </si>
  <si>
    <t>Лист АМГ2Н2 3х1200х3000 (квинтет)   ТУ 1-2-559-2001</t>
  </si>
  <si>
    <t>Лист АМГ2НР 3х1200х3000 (диамант)    ТУ 1-804-432-2006</t>
  </si>
  <si>
    <t>Лист АМГ2Н2 3х1500х3000 (квинтет)   ТУ 1-2-559-2001</t>
  </si>
  <si>
    <t>Лист АМГ2Н2Р 3х1500х3000  (квинтет сербия)</t>
  </si>
  <si>
    <t>Лист АМГ2М 4х1200х3000    ГОСТ 21631-76</t>
  </si>
  <si>
    <t>Лист АМГ2Н2 4х1200х3000 (квинтет)   ТУ 1-2-559-2001</t>
  </si>
  <si>
    <t>Лист АМГ2НР 4х1200х3000 (диамант)   ТУ 1-804-432-2006</t>
  </si>
  <si>
    <t>Лист АМГ2Н2 4х1500х3000 (квинтет)   ТУ 1-2-559-2001</t>
  </si>
  <si>
    <t>Лист АМГ2Н2Р 4х1500х3000  (квинтет сербия)</t>
  </si>
  <si>
    <t>Лист АМГ2М 6х1200х3000    ГОСТ 21631-76</t>
  </si>
  <si>
    <t>Листопрокат АМГ2М 7х1200х3000    ГОСТ 21631-76</t>
  </si>
  <si>
    <t>Лист АМГ3М 0,5х1200х3000    ГОСТ 21631-76</t>
  </si>
  <si>
    <t>Лист АМГ3М 0,8х1200х3000    ГОСТ 21631-76</t>
  </si>
  <si>
    <t>Лист АМГ3М 1,5х1200х3000    ГОСТ 21631-76</t>
  </si>
  <si>
    <t>Лист АМГ3М 1,5х1500х3000   ГОСТ 21631-76</t>
  </si>
  <si>
    <t>Листопрокат АМГ3М 10х1200х3000    ГОСТ 21631-76</t>
  </si>
  <si>
    <t>Лист АМГ3М 1х1200х3000    ГОСТ 21631-76</t>
  </si>
  <si>
    <t>Лист АМГ3М 2,5х1200х3000    ГОСТ 21631-76</t>
  </si>
  <si>
    <t>Лист АМГ3М 2х1200х3000    ГОСТ 21631-76</t>
  </si>
  <si>
    <t>Лист АМГ3М 2х1500х3000   ГОСТ 21631-76</t>
  </si>
  <si>
    <t>Лист АМГ3М 3х1200х3000    ГОСТ 21631-76</t>
  </si>
  <si>
    <t>Лист АМГ3М 4х1200х3000    ГОСТ 21631-76</t>
  </si>
  <si>
    <t>Лист АМГ3М 5х1200х3000    ГОСТ 21631-76</t>
  </si>
  <si>
    <t>Лист АМГ3М 6х1000х3300    ГОСТ 21631-76</t>
  </si>
  <si>
    <t>Лист АМГ3М 6х1100х3900   ГОСТ 21631-76</t>
  </si>
  <si>
    <t>Лист АМГ3М 6х1200х3000    ГОСТ 21631-76</t>
  </si>
  <si>
    <t>Листопрокат АМГ3М 8х1200х2300   ГОСТ 21631-76</t>
  </si>
  <si>
    <t>Листопрокат АМГ3М 8х1200х3000   ГОСТ 21631-76</t>
  </si>
  <si>
    <t>Листопрокат АМГ3М 8х1200х3600   ГОСТ 21631-76</t>
  </si>
  <si>
    <t>Листопрокат АМГ3М 8х1500х2700   ГОСТ 21631-76</t>
  </si>
  <si>
    <t>Лист АМГ5М 1,2х1210х3010   ГОСТ 21631-76</t>
  </si>
  <si>
    <t>Лист АМГ5М 1х1500х3000   ГОСТ 21631-76</t>
  </si>
  <si>
    <t>Лист АМГ5М 2,5х1500х3000    ГОСТ 21631-76</t>
  </si>
  <si>
    <t>Лист АМГ5М 2х1500х3000   ГОСТ 21631-76</t>
  </si>
  <si>
    <t>Лист АМГ5М 3х1500х3000   ГОСТ 21631-76</t>
  </si>
  <si>
    <t>Лист АМГ5М 4х1500х3000    ГОСТ 21631-76</t>
  </si>
  <si>
    <t>Лист АМГ5М 5х1500х3000    ГОСТ 21631-76</t>
  </si>
  <si>
    <t>Листопрокат АМГ5М 8х1500х3000   ГОСТ 21631-76</t>
  </si>
  <si>
    <t>Листопрокат АМГ5М 8х1500х4000   ГОСТ 21631-76</t>
  </si>
  <si>
    <t xml:space="preserve">Лист АМГ6М 0,5х1200х3000 АТП   ГОСТ 21631-76 </t>
  </si>
  <si>
    <t>Лист АМГ6БМ 0,6х1200х3000   ГОСТ 21631-76</t>
  </si>
  <si>
    <t>Лист АМГ6БМ 0,8х1200х3000   ГОСТ 21631-76</t>
  </si>
  <si>
    <t>Лист АМГ6БМ 1,2х1200х3000    ГОСТ 21631-76</t>
  </si>
  <si>
    <t>Лист АМГ6БМ 1,5х1200х3000    ГОСТ 21631-76</t>
  </si>
  <si>
    <t>Лист АМГ6М 1,5х1200х3000    ГОСТ 21631-76</t>
  </si>
  <si>
    <t>Лист АМГ6БМ 1,5х1400х3000   ГОСТ 21631-76</t>
  </si>
  <si>
    <t>Лист АМГ6БМ 1,5х1500х3000   ГОСТ 21631-76</t>
  </si>
  <si>
    <t>Листопрокат АМГ6М 10х1200х2000</t>
  </si>
  <si>
    <t>Листопрокат АМГ6Б 10х1200х3000    ГОСТ 21631-76</t>
  </si>
  <si>
    <t>Листопрокат АМГ6БМ 10х1200х3000   ГОСТ 21631-76</t>
  </si>
  <si>
    <t>Листопрокат АМГ6М 10х1200х3000   ГОСТ 21631-76</t>
  </si>
  <si>
    <t>Листопрокат АМГ6БМ 10х1500х3000   ГОСТ 21631-76</t>
  </si>
  <si>
    <t>Листопрокат АМГ6БМ 10х1500х3000  АТП  ГОСТ 21631-76</t>
  </si>
  <si>
    <t>Листопрокат АМГ6М 10х1500х3000    ГОСТ 21631-76</t>
  </si>
  <si>
    <t>Листопрокат АМГ6БМ 10х1500х4000 АТП   ГОСТ 21631-76</t>
  </si>
  <si>
    <t>Лист АМГ6БМ 1х1200х3000    ГОСТ 21631-76</t>
  </si>
  <si>
    <t>Лист АМГ6М 1х1200х3000   ГОСТ 21631-76</t>
  </si>
  <si>
    <t>Лист АМГ6БМ 2,5х1200х3000    ГОСТ 21631-76</t>
  </si>
  <si>
    <t>Лист АМГ6М 2,5х1200х3000 АТП   ОСТ 1.92000-90</t>
  </si>
  <si>
    <t>Лист АМГ6БМ 2,5х1200х3500   ГОСТ 21631-76</t>
  </si>
  <si>
    <t>Лист АМГ6БМ 2х1200х3000   ГОСТ 21631-76</t>
  </si>
  <si>
    <t>Лист АМГ6М 2х1200х3000   ГОСТ 21631-76</t>
  </si>
  <si>
    <t>Лист АМГ6БМ 2х1200х3500   ГОСТ 21631-76</t>
  </si>
  <si>
    <t>Лист АМГ6БМ 2х1400х3000   ГОСТ 21631-76</t>
  </si>
  <si>
    <t>Лист АМГ6БМ 2х1500х3000   ГОСТ 21631-76</t>
  </si>
  <si>
    <t>Лист АМГ6М 2х1500х3000   ГОСТ 21631-76</t>
  </si>
  <si>
    <t>Лист АМГ6БМ 2х1500х4000 АТП   ГОСТ 21631-76</t>
  </si>
  <si>
    <t>Лист АМГ6БМ 3х1200х3000   ГОСТ 21631-76</t>
  </si>
  <si>
    <t>Лист АМГ6М 3х1200х3000    ГОСТ 21631-76</t>
  </si>
  <si>
    <t>Лист АМГ6БМ 3х1500х4000 АТП   ГОСТ 21631-76</t>
  </si>
  <si>
    <t>Лист АМГ6БМ 4,5х1200х3000 АТП   ОСТ 1.92000-90</t>
  </si>
  <si>
    <t>Лист АМГ6БМ 4х1200х3000    ГОСТ 21631-76</t>
  </si>
  <si>
    <t>Лист АМГ6М 4х1200х3000    ГОСТ 21631-76</t>
  </si>
  <si>
    <t>Лист АМГ6БМ 4х1200х3500    ГОСТ 21631-76</t>
  </si>
  <si>
    <t>Лист АМГ6БМ 4х1400х3000   ГОСТ 21631-76</t>
  </si>
  <si>
    <t>Лист АМГ6БМ 4х1500х3000   ГОСТ 21631-76</t>
  </si>
  <si>
    <t>Лист АМГ6БМ 4х1500х4000 АТП   ГОСТ 21631-76</t>
  </si>
  <si>
    <t>Лист АМГ6БМ 5х1200х3000   ГОСТ 21631-76</t>
  </si>
  <si>
    <t>Лист АМГ6БМ 5х1200х3000 АТП   ГОСТ 21631-76</t>
  </si>
  <si>
    <t>Лист АМГ6М 5х1200х4000   ГОСТ 21631-76</t>
  </si>
  <si>
    <t>Лист АМГ6БМ 5х1500х3000   ГОСТ 21631-76</t>
  </si>
  <si>
    <t>Лист АМГ6М 5х1500х3000   ГОСТ 21631-76</t>
  </si>
  <si>
    <t>Лист АМГ6БМ 5х1500х4000   ГОСТ 21631-76</t>
  </si>
  <si>
    <t>Лист АМГ6Н 6,5х1500х2500 АТП   ОСТ 1.92000-90</t>
  </si>
  <si>
    <t>Лист АМГ6Б 6х1200х3000   ГОСТ 21631-76</t>
  </si>
  <si>
    <t>Лист АМГ6БМ 6х1200х3000    ГОСТ 21631-76</t>
  </si>
  <si>
    <t>Лист АМГ6М 6х1200х3000   ГОСТ 21631-76</t>
  </si>
  <si>
    <t>Лист АМГ6БМ 6х1500х3000   ГОСТ 21631-76</t>
  </si>
  <si>
    <t>Лист АМГ6М 6х1500х3000    ГОСТ 21631-76</t>
  </si>
  <si>
    <t>Лист АМГ6БМ 6х1500х4000 АТП   ГОСТ 21631-76</t>
  </si>
  <si>
    <t>Листопрокат АМГ6БМ 7х1200х3000   ГОСТ 21631-76</t>
  </si>
  <si>
    <t>Листопрокат АМГ6Б 8х1200х3000   ГОСТ 21631-76</t>
  </si>
  <si>
    <t>Листопрокат АМГ6БМ 8х1200х3000   ГОСТ 21631-76</t>
  </si>
  <si>
    <t>Листопрокат АМГ6БМ 8х1200х3000 АТП   ОСТ 1.92000-90</t>
  </si>
  <si>
    <t>Листопрокат АМГ6М 8х1200х3000   ГОСТ 21631-76</t>
  </si>
  <si>
    <t>Листопрокат АМГ6 8х1500х3000   ГОСТ 21631-76</t>
  </si>
  <si>
    <t>Листопрокат АМГ6БМ 8х1500х3000   ГОСТ 21631-76</t>
  </si>
  <si>
    <t>Листопрокат АМГ6М 8х1500х3000   ГОСТ 21631-76</t>
  </si>
  <si>
    <t>Листопрокат АМГ6БМ 8х1500х4000 АТП   ГОСТ 21631-76</t>
  </si>
  <si>
    <t>Листопрокат АМГ6М 8х1500х4000   ГОСТ 21631-76</t>
  </si>
  <si>
    <t>Листопрокат АМГ6БМ 9х1200х3000 АТП   ГОСТ 21631-76</t>
  </si>
  <si>
    <t>Лист АМЦМ 0,5х1200х3000   ГОСТ 21631-76</t>
  </si>
  <si>
    <t>Лист АМЦН2 0,5х1200х3000   ГОСТ 21631-76</t>
  </si>
  <si>
    <t>Лист АМЦМ 0,8х1200х3000    ГОСТ 21631-76</t>
  </si>
  <si>
    <t>Лист АМЦН2 0,8х1200х3000   ГОСТ 21631-76</t>
  </si>
  <si>
    <t>Лист АМЦМ 1,2х1200х3000   ГОСТ 21631-76</t>
  </si>
  <si>
    <t>Лист АМЦН2 1,2х1200х3000   ГОСТ 21631-76</t>
  </si>
  <si>
    <t>Лист АМЦМ 1,5х1200х3000    ГОСТ 21631-76</t>
  </si>
  <si>
    <t>Лист АМЦН2 1,5х1200х3000   ГОСТ 21631-76</t>
  </si>
  <si>
    <t>Лист АМЦМ 1,5х1500х3000   ГОСТ 21631-76</t>
  </si>
  <si>
    <t>Листопрокат АМЦМ 10х1200х3000   ГОСТ 21631-76</t>
  </si>
  <si>
    <t>Лист АМЦМ 1х1200х3000   ГОСТ 21631-76</t>
  </si>
  <si>
    <t>Лист АМЦН2 1х1200х3000   ГОСТ 21631-76</t>
  </si>
  <si>
    <t>Лист АМЦМ 2,5х1200х3000   ГОСТ 21631-76</t>
  </si>
  <si>
    <t>Лист АМЦН2 2,5х1200х3000   ГОСТ 21631-76</t>
  </si>
  <si>
    <t>Лист АМЦМ 2х1200х3000   ГОСТ 21631-76</t>
  </si>
  <si>
    <t>Лист АМЦМ 2х1200х3000 АТП   ГОСТ 21631-76</t>
  </si>
  <si>
    <t>Лист АМЦН2 2х1200х3000   ГОСТ 21631-76</t>
  </si>
  <si>
    <t>Лист АМЦМ 2х1500х3000   ГОСТ 21631-76</t>
  </si>
  <si>
    <t>Лист АМЦМ 3х1200х3000   ГОСТ 21631-76</t>
  </si>
  <si>
    <t>Лист АМЦН 3х1200х3000   ГОСТ 21631-76</t>
  </si>
  <si>
    <t>Лист АМЦН2 3х1200х3000   ГОСТ 21631-76</t>
  </si>
  <si>
    <t>Лист АМЦМ 3х1500х3000   ГОСТ 21631-76</t>
  </si>
  <si>
    <t>Лист АМЦН2 3х1500х3000   ГОСТ 21631-76</t>
  </si>
  <si>
    <t>Лист АМЦМ 4х1200х3000   ГОСТ 21631-76</t>
  </si>
  <si>
    <t>Лист АМЦН2 4х1200х3000   ГОСТ 21631-76</t>
  </si>
  <si>
    <t>Лист АМЦМ 5х1200х3000   ГОСТ 21631-76</t>
  </si>
  <si>
    <t>Лист АМЦМ 6х1200х3000   ГОСТ 21631-76</t>
  </si>
  <si>
    <t>Листопрокат АМЦМ 8х1200х3000   ГОСТ 21631-76</t>
  </si>
  <si>
    <t>Лист В95АМ 1,5х1200х3500   ГОСТ 21631-76</t>
  </si>
  <si>
    <t>Лист В95АТ1 1,8х1200х3000 АТП   ГОСТ 21631-76</t>
  </si>
  <si>
    <t>Листопрокат В95Т1 10х1200х3000   ГОСТ 21631-76</t>
  </si>
  <si>
    <t>Лист В95АМ 3,5х1200х3000   ГОСТ 21631-76</t>
  </si>
  <si>
    <t>Лист В95АТ1 5х1200х3000   ГОСТ 21631-76</t>
  </si>
  <si>
    <t>Лист Д1АМ 1,5х1200х3000    ГОСТ 21631-76</t>
  </si>
  <si>
    <t>Лист Д1АМ 2,5х1200х3000    ГОСТ 21631-76</t>
  </si>
  <si>
    <t>Лист Д1АМ 2х1200х3000    ГОСТ 21631-76</t>
  </si>
  <si>
    <t>Лист Д16АТ 0,5х1200х2000   ГОСТ 21631-76</t>
  </si>
  <si>
    <t>Лист Д16АМ 0,5х1200х3000   ГОСТ 21631-76</t>
  </si>
  <si>
    <t>Лист Д16АТВ 0,5х1500х4000 АТП   ОСТ 1.90070-92</t>
  </si>
  <si>
    <t>Лист Д16АМ 0,8х1200х3000   ГОСТ 21631-76</t>
  </si>
  <si>
    <t>Лист Д16АТ 0,8х1200х3000   ГОСТ 21631-76</t>
  </si>
  <si>
    <t>Лист Д16АТ 0,8х1500х3000 АТП   ГОСТ 21631-76</t>
  </si>
  <si>
    <t>Лист Д16АМ 1,2х1200х3000   ГОСТ 21631-76</t>
  </si>
  <si>
    <t>Лист Д16АТ 1,2х1200х3000   ГОСТ 21631-76</t>
  </si>
  <si>
    <t>Лист Д16АТ 1,2х1500х3500   АТП ГОСТ 21631-76</t>
  </si>
  <si>
    <t>Лист Д16АМ 1,5х1200х3000   ГОСТ 21631-76</t>
  </si>
  <si>
    <t>Лист Д16АТ 1,5х1200х3000   ГОСТ 21631-76</t>
  </si>
  <si>
    <t>Лист Д16АТ 1,5х1200х4000   ГОСТ 21631-76</t>
  </si>
  <si>
    <t>Лист Д16АТ 1,5х1500х2000   ГОСТ 21631-76</t>
  </si>
  <si>
    <t xml:space="preserve">Листопрокат Д16 10х1200х3000   ГОСТ 21631-76 </t>
  </si>
  <si>
    <t>Листопрокат Д16АМ 10х1200х3000   ГОСТ 21631-76</t>
  </si>
  <si>
    <t>Листопрокат Д16АТ 10х1200х3000   ГОСТ 21631-76</t>
  </si>
  <si>
    <t xml:space="preserve">Листопрокат Д16Т 10х1200х3000   ГОСТ 21631-76 </t>
  </si>
  <si>
    <t>Листопрокат Д16АТ 10х1500х3000   ГОСТ 21631-76</t>
  </si>
  <si>
    <t>Листопрокат Д16АТ 10х1500х4000 АТП   ГОСТ 21631-76</t>
  </si>
  <si>
    <t>Лист Д16АМ 1х1200х3000   ГОСТ 21631-76</t>
  </si>
  <si>
    <t>Лист Д16АТ 1х1200х3000   ГОСТ 21631-76</t>
  </si>
  <si>
    <t>Лист Д16АТ 1х1200х3000 АТП   ГОСТ 21631-76</t>
  </si>
  <si>
    <t>Лист Д16АМ 1х1500х3000 АТП ГОСТ 21631-76</t>
  </si>
  <si>
    <t>Лист Д16АМ 2,5х1200х3000   ГОСТ 21631-76</t>
  </si>
  <si>
    <t>Лист Д16АТ 2,5х1200х3000   ГОСТ 21631-76</t>
  </si>
  <si>
    <t>Лист Д16АТ 2,5х1200х3000 АТП   ГОСТ 21631-76</t>
  </si>
  <si>
    <t>Лист Д16АТ 2х1200х3000   ГОСТ 21631-76</t>
  </si>
  <si>
    <t>Лист Д16АМ 2х1200х3050   ГОСТ 21631-76</t>
  </si>
  <si>
    <t>Лист Д16АТ 2х1500х3000   ГОСТ 21631-76</t>
  </si>
  <si>
    <t>Лист Д16АТ 2х1500х3000 АТП   ГОСТ 21631-76</t>
  </si>
  <si>
    <t>Лист Д16АМ 3х1200х3000   ГОСТ 21631-76</t>
  </si>
  <si>
    <t>Лист Д16АТ 3х1200х3000   ГОСТ 21631-76</t>
  </si>
  <si>
    <t>Лист Д16АМ 3х1200х3050   ГОСТ 21631-76</t>
  </si>
  <si>
    <t>Лист Д16АТ 3х1500х4000 АТП   ГОСТ 21631-76</t>
  </si>
  <si>
    <t>Лист Д16АМ 4х1200х3000   ГОСТ 21631-76</t>
  </si>
  <si>
    <t>Лист Д16АТ 4х1200х3000   ГОСТ 21631-76</t>
  </si>
  <si>
    <t>Лист Д16АТ 4х1200х3000 АТП   ГОСТ 21631-76</t>
  </si>
  <si>
    <t>Лист Д16АМ 5х1200х3000   ГОСТ 21631-76</t>
  </si>
  <si>
    <t>Лист Д16АТ 5х1200х3000   ГОСТ 21631-76</t>
  </si>
  <si>
    <t>Лист Д16 5х1200х3000 АТ АТП   ГОСТ 21631-76</t>
  </si>
  <si>
    <t>Лист Д16АМ 6х1200х3000   ГОСТ 21631-76</t>
  </si>
  <si>
    <t>Лист Д16АТ 6х1200х3000   ГОСТ 21631-76</t>
  </si>
  <si>
    <t>Лист Д16АТ 6х1500х3000 АТП   ГОСТ 21631-76</t>
  </si>
  <si>
    <t>Лист Д16АТ 7х1500х3000   ГОСТ 21631-76</t>
  </si>
  <si>
    <t>Листопрокат Д16АМ 8х1200х3000   ГОСТ 21631-76</t>
  </si>
  <si>
    <t>Листопрокат Д16АТ 8х1200х3000   ГОСТ 21631-76</t>
  </si>
  <si>
    <t>Листопрокат Д16АТ 8х1500х4000 АТП   ГОСТ 21631-76</t>
  </si>
  <si>
    <t>Лист Д20АМ 3х1200х3000    ОСТ 1.90246-77</t>
  </si>
  <si>
    <t>Плита АМГ2 12   ГОСТ 17232-99</t>
  </si>
  <si>
    <t>Плита АМГ2 12х1200х3000   ГОСТ 17232-99</t>
  </si>
  <si>
    <t>Плита АМГ2 14   ГОСТ 17232-99</t>
  </si>
  <si>
    <t>Плита АМГ2 14х1200х3000   ГОСТ 17232-99</t>
  </si>
  <si>
    <t>Плита АМГ2 16   ГОСТ 17232-99</t>
  </si>
  <si>
    <t>Плита АМГ2 16х1200х3000   ГОСТ 17232-99</t>
  </si>
  <si>
    <t>Плита АМГ2 20   ГОСТ 17232-99</t>
  </si>
  <si>
    <t>Плита АМГ2 20х1200х3000   ГОСТ 17232-99</t>
  </si>
  <si>
    <t>Плита АМГ2 22х1200х3000   ГОСТ 17232-99</t>
  </si>
  <si>
    <t>Плита АМГ2 25   ГОСТ 17232-99</t>
  </si>
  <si>
    <t>Плита АМГ2 25х1200х3000   ГОСТ 17232-99</t>
  </si>
  <si>
    <t>Плита АМГ2 30   ГОСТ 17232-99</t>
  </si>
  <si>
    <t>Плита АМГ2 35   ГОСТ 17232-99</t>
  </si>
  <si>
    <t>Плита АМГ2 35х1200х3000   ГОСТ 17232-99</t>
  </si>
  <si>
    <t>Плита АМГ2 40   ГОСТ 17232-99</t>
  </si>
  <si>
    <t>Плита АМГ2 40х1200х3000   ГОСТ 17232-99</t>
  </si>
  <si>
    <t>Плита АМГ2 50х1200х3000   ГОСТ 17232-99</t>
  </si>
  <si>
    <t>Плита АМГ2 55   ГОСТ 17232-99</t>
  </si>
  <si>
    <t>Плита АМГ2 55х1200х3000   ГОСТ 17232-99</t>
  </si>
  <si>
    <t>Плита АМГ2 60   ГОСТ 17232-99</t>
  </si>
  <si>
    <t>Плита АМГ2 60х1200х3000   ГОСТ 17232-99</t>
  </si>
  <si>
    <t>Плита АМГ3 12   ГОСТ 17232-99</t>
  </si>
  <si>
    <t>Плита АМГ3 12х1200х3000   ГОСТ 17232-99</t>
  </si>
  <si>
    <t>Плита АМГ3 12х1500х3000   ГОСТ 17232-99</t>
  </si>
  <si>
    <t>Плита АМГ3 14х1200х3000   ГОСТ 17232-99</t>
  </si>
  <si>
    <t>Плита АМГ3 16   ГОСТ 17232-99</t>
  </si>
  <si>
    <t>Плита АМГ3 16х1200х3000   ГОСТ 17232-99</t>
  </si>
  <si>
    <t>Плита АМГ3 18х1200х3000   ГОСТ 17232-99</t>
  </si>
  <si>
    <t>Плита АМГ3 20   ГОСТ 17232-99</t>
  </si>
  <si>
    <t>Плита АМГ3 20х1200х3000   ГОСТ 17232-99</t>
  </si>
  <si>
    <t>Плита АМГ3 20х1500х3000   ГОСТ 17232-99</t>
  </si>
  <si>
    <t>Плита АМГ3 22х1500х3000   ГОСТ 17232-99</t>
  </si>
  <si>
    <t>Плита АМГ3 25х1200х3000   ГОСТ 17232-99</t>
  </si>
  <si>
    <t>Плита АМГ3 30   ГОСТ 17232-99</t>
  </si>
  <si>
    <t>Плита АМГ3 30х1200х3000   ГОСТ 17232-99</t>
  </si>
  <si>
    <t>Плита АМГ3 35х1200х3000   ГОСТ 17232-99</t>
  </si>
  <si>
    <t>Плита АМГ3 40   ГОСТ 17232-99</t>
  </si>
  <si>
    <t>Плита АМГ3 40х1200х3000   ГОСТ 17232-99</t>
  </si>
  <si>
    <t>Плита АМГ3 45х1200х3000   ГОСТ 17232-99</t>
  </si>
  <si>
    <t>Плита АМГ3 50   ГОСТ 17232-99</t>
  </si>
  <si>
    <t>Плита АМГ3 50х1000х4100   ГОСТ 17232-99</t>
  </si>
  <si>
    <t>Плита АМГ3 50х1200х3000   ГОСТ 17232-99</t>
  </si>
  <si>
    <t>Плита АМГ3 60   ГОСТ 17232-99</t>
  </si>
  <si>
    <t>Плита АМГ3 60х1200х3000   ГОСТ 17232-99</t>
  </si>
  <si>
    <t>Плита АМГ3 65   ГОСТ 17232-99</t>
  </si>
  <si>
    <t>Плита АМГ3 65х1500х3500   ГОСТ 17232-99</t>
  </si>
  <si>
    <t xml:space="preserve">Плита АМГ3 80х1200х3000   ГОСТ 17232-99 </t>
  </si>
  <si>
    <t>Плита АМГ5 100х1200х3000   ГОСТ 17232-99</t>
  </si>
  <si>
    <t>Плита АМГ5 120х1200х3000   ГОСТ 17232-99</t>
  </si>
  <si>
    <t>Плита АМГ5 12х1200х3000   ГОСТ 17232-99</t>
  </si>
  <si>
    <t>Плита АМГ5 14х1200х3000   ГОСТ 17232-99</t>
  </si>
  <si>
    <t>Плита АМГ5 16х1200х3000   ГОСТ 17232-99</t>
  </si>
  <si>
    <t>Плита АМГ5 18х1200х3000   ГОСТ 17232-99</t>
  </si>
  <si>
    <t>Плита АМГ5 20х1200х3000   ГОСТ 17232-99</t>
  </si>
  <si>
    <t>Плита АМГ5 25х1200х3000   ГОСТ 17232-99</t>
  </si>
  <si>
    <t>Плита АМГ5 30х1200х3000   ГОСТ 17232-99</t>
  </si>
  <si>
    <t>Плита АМГ5 30х1500х4000   ГОСТ 17232-99</t>
  </si>
  <si>
    <t>Плита АМГ5 35х1200х3000   ГОСТ 17232-99</t>
  </si>
  <si>
    <t>Плита АМГ5 35х1200х3000 АТП   ГОСТ 17232-99</t>
  </si>
  <si>
    <t>Плита АМГ5 40   ГОСТ 17232-99</t>
  </si>
  <si>
    <t>Плита АМГ5 40х1200х3000   ГОСТ 17232-99</t>
  </si>
  <si>
    <t>Плита АМГ5 45х1200х3000   ГОСТ 17232-99</t>
  </si>
  <si>
    <t>Плита АМГ5 50х1200х3000   ГОСТ 17232-99</t>
  </si>
  <si>
    <t>Плита АМГ5 60х1200х3000   ГОСТ 17232-99</t>
  </si>
  <si>
    <t>Плита АМГ5 70х1200х3000   ГОСТ 17232-99</t>
  </si>
  <si>
    <t>Плита АМГ5 80х1200х3000   ГОСТ 17232-99</t>
  </si>
  <si>
    <t>Плита АМГ5 90х1200х3000   ГОСТ 17232-99</t>
  </si>
  <si>
    <t>Плита АМГ6 100   ГОСТ 17232-99</t>
  </si>
  <si>
    <t>Плита АМГ6Б 100х1200х2000   ГОСТ 17232-99</t>
  </si>
  <si>
    <t>Плита АМГ6 100х1200х3000   ГОСТ 17232-99</t>
  </si>
  <si>
    <t>Плита АМГ6 100х1200х3000 АТП   ГОСТ 17232-99</t>
  </si>
  <si>
    <t>Плита АМГ6 100х1500х3000   ГОСТ 17232-99</t>
  </si>
  <si>
    <t>Плита АМГ6 110   ГОСТ 17232-99</t>
  </si>
  <si>
    <t>Плита АМГ6Б 110   ГОСТ 17232-99</t>
  </si>
  <si>
    <t>Плита АМГ6 110х1200х3000   ГОСТ 17232-99</t>
  </si>
  <si>
    <t>Плита АМГ6Б 110х1200х3000   ГОСТ 17232-99</t>
  </si>
  <si>
    <t>Плита АМГ6 12   ГОСТ 17232-99</t>
  </si>
  <si>
    <t>Плита АМГ6Б 12   ГОСТ 17232-99</t>
  </si>
  <si>
    <t>Плита АМГ6 120   ГОСТ 17232-99</t>
  </si>
  <si>
    <t>Плита АМГ6Б 120   ГОСТ 17232-99</t>
  </si>
  <si>
    <t>Плита АМГ6 120х1200х3000   ГОСТ 17232-99</t>
  </si>
  <si>
    <t>Плита АМГ6 120х1200х3000 АТП   ГОСТ 17232-99</t>
  </si>
  <si>
    <t>Плита АМГ6Б 120х1200х3000   ГОСТ 17232-99</t>
  </si>
  <si>
    <t>Плита АМГ6 12х1200х3000   ГОСТ 17232-99</t>
  </si>
  <si>
    <t>Плита АМГ6 12х1200х3000 АТП   ГОСТ 17232-99</t>
  </si>
  <si>
    <t>Плита АМГ6Б 12х1200х3000   ГОСТ 17232-99</t>
  </si>
  <si>
    <t>Плита АМГ6 12х1500х3000   ГОСТ 17232-99</t>
  </si>
  <si>
    <t>Плита АМГ6Б 12х1800х5000   ГОСТ 17232-99</t>
  </si>
  <si>
    <t>Плита АМГ6Б 130   ГОСТ 17232-99</t>
  </si>
  <si>
    <t>Плита АМГ6Б 14   ГОСТ 17232-99</t>
  </si>
  <si>
    <t>Плита АМГ6 140   ГОСТ 17232-99</t>
  </si>
  <si>
    <t>Плита АМГ6 140х1200х3000   ГОСТ 17232-99</t>
  </si>
  <si>
    <t>Плита АМГ6 14х1200х3000   ГОСТ 17232-99</t>
  </si>
  <si>
    <t>Плита АМГ6 14х1200х3000 АТП   ГОСТ 17232-99</t>
  </si>
  <si>
    <t>Плита АМГ6Б 14х1200х3000   ГОСТ 17232-99</t>
  </si>
  <si>
    <t>Плита АМГ6 15   ГОСТ 17232-99</t>
  </si>
  <si>
    <t>Плита АМГ6 150   ГОСТ 17232-99</t>
  </si>
  <si>
    <t>Плита АМГ6 15х1200х3000   ГОСТ 17232-99</t>
  </si>
  <si>
    <t>Плита АМГ6Б 15х1200х3000   ГОСТ 17232-99</t>
  </si>
  <si>
    <t>Плита АМГ6 16   ГОСТ 17232-99</t>
  </si>
  <si>
    <t>Плита АМГ6 16 АТП   ГОСТ 17232-99</t>
  </si>
  <si>
    <t>Плита АМГ6Б 16   ГОСТ 17232-99</t>
  </si>
  <si>
    <t>Плита АМГ6 160   ГОСТ 17232-99</t>
  </si>
  <si>
    <t>Плита АМГ6 16х1200х3000   ГОСТ 17232-99</t>
  </si>
  <si>
    <t>Плита АМГ6 16х1200х3000 АТП   ГОСТ 17232-99</t>
  </si>
  <si>
    <t>Плита АМГ6Б 16х1200х3000   ГОСТ 17232-99</t>
  </si>
  <si>
    <t>Плита АМГ6Б 18   ГОСТ 17232-99</t>
  </si>
  <si>
    <t>Плита АМГ6 180   ГОСТ 17232-99</t>
  </si>
  <si>
    <t>Плита АМГ6 18х1200х3000   ГОСТ 17232-99</t>
  </si>
  <si>
    <t>Плита АМГ6 18х1200х3000 АТП   ГОСТ 17232-99</t>
  </si>
  <si>
    <t>Плита АМГ6Б 18х1200х3000   ГОСТ 17232-99</t>
  </si>
  <si>
    <t>Плита АМГ6 18х1500х3000   ГОСТ 17232-99</t>
  </si>
  <si>
    <t>Плита АМГ6Б 18х1500х3000   ГОСТ 17232-99</t>
  </si>
  <si>
    <t>Плита АМГ6 20   ГОСТ 17232-99</t>
  </si>
  <si>
    <t>Плита АМГ6Б 20   ГОСТ 17232-99</t>
  </si>
  <si>
    <t>Плита АМГ6 200х1200х3000   ГОСТ 17232-99</t>
  </si>
  <si>
    <t>Плита АМГ6 20х1200х3000   ГОСТ 17232-99</t>
  </si>
  <si>
    <t>Плита АМГ6Б 20х1200х3000   ГОСТ 17232-99</t>
  </si>
  <si>
    <t>Плита АМГ6 20х1500х3000   ГОСТ 17232-99</t>
  </si>
  <si>
    <t>Плита АМГ6Б 20х1600х3350   ГОСТ 17232-99</t>
  </si>
  <si>
    <t>Плита АМГ6 22   ГОСТ 17232-99</t>
  </si>
  <si>
    <t>Плита АМГ6Б 22х1200х3000   ГОСТ 17232-99</t>
  </si>
  <si>
    <t>Плита АМГ6Б 23   ГОСТ 17232-99</t>
  </si>
  <si>
    <t>Плита АМГ6 25   ГОСТ 17232-99</t>
  </si>
  <si>
    <t>Плита АМГ6 25 АТП   ГОСТ 17232-99</t>
  </si>
  <si>
    <t>Плита АМГ6Б 25   ГОСТ 17232-99</t>
  </si>
  <si>
    <t>Плита АМГ6 25х1200х3000   ГОСТ 17232-99</t>
  </si>
  <si>
    <t>Плита АМГ6 25х1200х3000 АТП   ГОСТ 17232-99</t>
  </si>
  <si>
    <t>Плита АМГ6Б 25х1200х3000   ГОСТ 17232-99</t>
  </si>
  <si>
    <t>Плита АМГ6 26   ГОСТ 17232-99</t>
  </si>
  <si>
    <t>Плита АМГ6 26х1200х3000   ГОСТ 17232-99</t>
  </si>
  <si>
    <t>Плита АМГ6 28   ГОСТ 17232-99</t>
  </si>
  <si>
    <t>Плита АМГ6 28х1200х3000   ГОСТ 17232-99</t>
  </si>
  <si>
    <t>Плита АМГ6 30   ГОСТ 17232-99</t>
  </si>
  <si>
    <t>Плита АМГ6Б 30   ГОСТ 17232-99</t>
  </si>
  <si>
    <t>Плита АМГ6 30х1200х3000   ГОСТ 17232-99</t>
  </si>
  <si>
    <t>Плита АМГ6Б 30х1200х3000   ГОСТ 17232-99</t>
  </si>
  <si>
    <t>Плита АМГ6Б 30х1500х4000   ГОСТ 17232-99</t>
  </si>
  <si>
    <t>Плита АМГ6 35   ГОСТ 17232-99</t>
  </si>
  <si>
    <t>Плита АМГ6Б 35   ГОСТ 17232-99</t>
  </si>
  <si>
    <t>Плита АМГ6 35х1200х3000   ГОСТ 17232-99</t>
  </si>
  <si>
    <t>Плита АМГ6 35х1200х3000 АТП   ГОСТ 17232-99</t>
  </si>
  <si>
    <t>Плита АМГ6Б 35х1200х3000   ГОСТ 17232-99</t>
  </si>
  <si>
    <t>Плита АМГ6 35х1200х4000   ГОСТ 17232-99</t>
  </si>
  <si>
    <t>Плита АМГ6 38   ГОСТ 17232-99</t>
  </si>
  <si>
    <t>Плита АМГ6 38х1200х3000   ГОСТ 17232-99</t>
  </si>
  <si>
    <t>Плита АМГ6 40   ГОСТ 17232-99</t>
  </si>
  <si>
    <t>Плита АМГ6Б 40   ГОСТ 17232-99</t>
  </si>
  <si>
    <t>Плита АМГ6 40х1200х3000   ГОСТ 17232-99</t>
  </si>
  <si>
    <t>Плита АМГ6Б 40х1200х3000   ГОСТ 17232-99</t>
  </si>
  <si>
    <t>Плита АМГ6 45   ГОСТ 17232-99</t>
  </si>
  <si>
    <t>Плита АМГ6 45х1200х3000   ГОСТ 17232-99</t>
  </si>
  <si>
    <t>Плита АМГ6 45х1200х3000 АТП   ГОСТ 17232-99</t>
  </si>
  <si>
    <t>Плита АМГ6Б 45х1200х3000   ГОСТ 17232-99</t>
  </si>
  <si>
    <t>Плита АМГ6 50   ГОСТ 17232-99</t>
  </si>
  <si>
    <t>Плита АМГ6 50х1200х3000   ГОСТ 17232-99</t>
  </si>
  <si>
    <t>Плита АМГ6Б 50х1200х3000   ГОСТ 17232-99</t>
  </si>
  <si>
    <t>Плита АМГ6 50х1500х3000   ГОСТ 17232-99</t>
  </si>
  <si>
    <t>Плита АМГ6 50х2000х3500   ГОСТ 17232-99</t>
  </si>
  <si>
    <t>Плита АМГ6 55 АТП   ГОСТ 17232-99</t>
  </si>
  <si>
    <t>Плита АМГ6 55х1200х3000   ГОСТ 17232-99</t>
  </si>
  <si>
    <t>Плита АМГ6Б 55х1200х3000   ГОСТ 17232-99</t>
  </si>
  <si>
    <t>Плита АМГ6Б 55х1500х3000   ГОСТ 17232-99</t>
  </si>
  <si>
    <t>Плита АМГ6 60   ГОСТ 17232-99</t>
  </si>
  <si>
    <t>Плита АМГ6 60х1200х3000   ГОСТ 17232-99</t>
  </si>
  <si>
    <t>Плита АМГ6Б 60х1200х3000    ГОСТ 17232-99</t>
  </si>
  <si>
    <t>Плита АМГ6 65   ГОСТ 17232-99</t>
  </si>
  <si>
    <t>Плита АМГ6 70х1200х3000   ГОСТ 17232-99</t>
  </si>
  <si>
    <t>Плита АМГ6 70х1200х3000 АТП   ГОСТ 17232-99</t>
  </si>
  <si>
    <t>Плита АМГ6Б 70х1200х3000   ГОСТ 17232-99</t>
  </si>
  <si>
    <t>Плита АМГ6Б 75   ГОСТ 17232-99</t>
  </si>
  <si>
    <t>Плита АМГ6 75х1200х3000   ГОСТ 17232-99</t>
  </si>
  <si>
    <t>Плита АМГ6Б 75х1200х3000   ГОСТ 17232-99</t>
  </si>
  <si>
    <t>Плита АМГ6 80   ГОСТ 17232-99</t>
  </si>
  <si>
    <t>Плита АМГ6Б 80   ГОСТ 17232-99</t>
  </si>
  <si>
    <t>Плита АМГ6Б 80х1200х3000   ГОСТ 17232-99</t>
  </si>
  <si>
    <t>Плита АМГ6 90   ГОСТ 17232-99</t>
  </si>
  <si>
    <t>Плита АМГ6 90х1200х3000   ГОСТ 17232-99</t>
  </si>
  <si>
    <t>Плита АМГ6Б 90х1200х3000   ГОСТ 17232-99</t>
  </si>
  <si>
    <t xml:space="preserve">Плита АМГ6 90х1200х4000   ГОСТ 17232-99 </t>
  </si>
  <si>
    <t>Плита АМГ6Б 90х1500х3000   ГОСТ 17232-99</t>
  </si>
  <si>
    <t>Плита АМЦ 12   ГОСТ 17232-99</t>
  </si>
  <si>
    <t>Плита АМЦ 12х1200х3000   ГОСТ 17232-99</t>
  </si>
  <si>
    <t>Плита АМЦ 14   ГОСТ 17232-99</t>
  </si>
  <si>
    <t>Плита АМЦ 16х1200х3000   ГОСТ 17232-99</t>
  </si>
  <si>
    <t>Плита АМЦ 18х1200х3000   ГОСТ 17232-99</t>
  </si>
  <si>
    <t>Плита АМЦ 20   ГОСТ 17232-99</t>
  </si>
  <si>
    <t>Плита АМЦ 20х1200х3000   ГОСТ 17232-99</t>
  </si>
  <si>
    <t>Плита АМЦ 25   ГОСТ 17232-99</t>
  </si>
  <si>
    <t>Плита АМЦ 25 АТП   ГОСТ 17232-99</t>
  </si>
  <si>
    <t>Плита АМЦ 25х1200х3000   ГОСТ 17232-99</t>
  </si>
  <si>
    <t>Плита АМЦ 25х1200х3000 АТП   ГОСТ 17232-99</t>
  </si>
  <si>
    <t>Плита АМЦ 30   ГОСТ 17232-99</t>
  </si>
  <si>
    <t>Плита АМЦ 30х1200х3000   ГОСТ 17232-99</t>
  </si>
  <si>
    <t>Плита АМЦ 35   ГОСТ 17232-99</t>
  </si>
  <si>
    <t>Плита АМЦ 35х1200х3000   ГОСТ 17232-99</t>
  </si>
  <si>
    <t>Плита АМЦ 40   ГОСТ 17232-99</t>
  </si>
  <si>
    <t>Плита АМЦ 40х1200х3000   ГОСТ 17232-99</t>
  </si>
  <si>
    <t>Плита АМЦ 40х1700х3300   ГОСТ 17232-99</t>
  </si>
  <si>
    <t>Плита АМЦ 50х1200х3000   ГОСТ 17232-99</t>
  </si>
  <si>
    <t>Плита АМЦ 60   ГОСТ 17232-99</t>
  </si>
  <si>
    <t>Плита АМЦ 60х1200х3000   ГОСТ 17232-99</t>
  </si>
  <si>
    <t>Плита В95 12х1200х3000   ГОСТ 17232-99</t>
  </si>
  <si>
    <t>Плита В95Б 16х1200х3000   ГОСТ 17232-99</t>
  </si>
  <si>
    <t>Плита В95 20х1200х3000   ГОСТ 17232-99</t>
  </si>
  <si>
    <t>Плита В95 30   ГОСТ 17232-99</t>
  </si>
  <si>
    <t>Плита В95 30х1200х3000   ГОСТ 17232-99</t>
  </si>
  <si>
    <t>Плита В95 40   ГОСТ 17232-99</t>
  </si>
  <si>
    <t>Плита В95 40х1200х3000   ГОСТ 17232-99</t>
  </si>
  <si>
    <t>Плита В95 50х1200х3000   ГОСТ 17232-99</t>
  </si>
  <si>
    <t>Плита Д16Б 100   ГОСТ 17232-99</t>
  </si>
  <si>
    <t>Плита Д16 100х1200х3000   ГОСТ 17232-99</t>
  </si>
  <si>
    <t>Плита Д16Т 100х1200х3000   ТУ 1-804-473-2009</t>
  </si>
  <si>
    <t>Плита Д16Б 110   ГОСТ 17232-99</t>
  </si>
  <si>
    <t>Плита Д16Б 110х1200х3000   ГОСТ 17232-99</t>
  </si>
  <si>
    <t>Плита Д16 12   ГОСТ 17232-99</t>
  </si>
  <si>
    <t>Плита Д16Т 12   ТУ 1-804-473-2009</t>
  </si>
  <si>
    <t>Плита Д16 120 АТП   ГОСТ 17232-99</t>
  </si>
  <si>
    <t>Плита Д16 120 Т   ГОСТ 17232-99</t>
  </si>
  <si>
    <t>Плита Д16 120х1200х3000   ГОСТ 17232-99</t>
  </si>
  <si>
    <t>Плита Д16Б 120х1200х3000   ГОСТ 17232-99</t>
  </si>
  <si>
    <t>Плита Д16 12х1200х3000   ГОСТ 17232-99</t>
  </si>
  <si>
    <t>Плита Д16 12х1200х3000 АТП   ГОСТ 17232-99</t>
  </si>
  <si>
    <t>Плита Д16Б 12х1200х3000   ГОСТ 17232-99</t>
  </si>
  <si>
    <t>Плита Д16Б 12х1500х3000   ГОСТ 17232-99</t>
  </si>
  <si>
    <t>Плита Д16Т 12х1500х3000   ТУ 1-804-473-2009</t>
  </si>
  <si>
    <t>Плита Д16Т 12х1500х3000 АТП   ТУ 1-804-473-2009</t>
  </si>
  <si>
    <t>Плита Д16Б 14   ГОСТ 17232-99</t>
  </si>
  <si>
    <t>Плита Д16Т 14   ТУ 1-804-473-2009</t>
  </si>
  <si>
    <t>Плита Д16 140х1200х3000   ГОСТ 17232-99</t>
  </si>
  <si>
    <t>Плита Д16 14х1200х3000 АТП   ГОСТ 17232-99</t>
  </si>
  <si>
    <t>Плита Д16Б 14х1200х3000  ГОСТ 17232-99</t>
  </si>
  <si>
    <t>Плита Д16Т 14х1200х3000   ТУ 1-804-473-2009</t>
  </si>
  <si>
    <t>Плита Д16Т 14х1500х4000 АТП   ТУ 1-3-152-2005</t>
  </si>
  <si>
    <t>Плита Д16 16   ГОСТ 17232-99</t>
  </si>
  <si>
    <t>Плита Д16 16 АТП   ГОСТ 17232-99</t>
  </si>
  <si>
    <t>Плита Д16Т 16   ТУ 1-804-473-2009</t>
  </si>
  <si>
    <t>Плита Д16 16х1200х3000   ГОСТ 17232-99</t>
  </si>
  <si>
    <t>Плита Д16 16х1200х3000 АТП   ГОСТ 17232-99</t>
  </si>
  <si>
    <t>Плита Д16Б 16х1200х3000   ГОСТ 17232-99</t>
  </si>
  <si>
    <t>Плита Д16Т 16х1200х3000   ТУ 1-804-473-2009</t>
  </si>
  <si>
    <t>Плита Д16 16х1500х3000   ГОСТ 17232-99</t>
  </si>
  <si>
    <t>Плита Д16Т 16х1500х4000 АТП   ТУ 1-3-152-2005</t>
  </si>
  <si>
    <t>Плита Д16 18   ГОСТ 17232-99</t>
  </si>
  <si>
    <t>Плита Д16Б 18   ГОСТ 17232-99</t>
  </si>
  <si>
    <t>Плита Д16Т 180   ТУ 1-804-473-2009</t>
  </si>
  <si>
    <t>Плита Д16 18х1200х3000   ГОСТ 17232-99</t>
  </si>
  <si>
    <t>Плита Д16Б 18х1200х3000   ГОСТ 17232-99</t>
  </si>
  <si>
    <t>Плита Д16 20   ГОСТ 17232-99</t>
  </si>
  <si>
    <t>Плита Д16Т 20   ТУ 1-804-473-2009</t>
  </si>
  <si>
    <t>Плита Д16 20х1200х3000   ГОСТ 17232-99</t>
  </si>
  <si>
    <t>Плита Д16 20х1200х3000 АТП   ГОСТ 17232-99</t>
  </si>
  <si>
    <t>Плита Д16Б 20х1200х3000   ГОСТ 17232-99</t>
  </si>
  <si>
    <t>Плита Д16Т 20х1200х3000   ТУ 1-804-473-2009</t>
  </si>
  <si>
    <t>Плита Д16Б 20х1300х4000   ГОСТ 17232-99</t>
  </si>
  <si>
    <t>Плита Д16Т 20х1500х4000 АТП   ТУ 1-3-152-2005</t>
  </si>
  <si>
    <t>Плита Д16Б 22   ГОСТ 17232-99</t>
  </si>
  <si>
    <t>Плита Д16Б 22х1200х3000   ГОСТ 17232-99</t>
  </si>
  <si>
    <t>Плита Д16Т 22х1200х3000   ТУ 1-804-473-2009</t>
  </si>
  <si>
    <t>Плита Д16Б 25   ГОСТ 17232-99</t>
  </si>
  <si>
    <t>Плита Д16Т 25   ТУ 1-804-473-2009</t>
  </si>
  <si>
    <t>Плита Д16 25х1200х3000   ГОСТ 17232-99</t>
  </si>
  <si>
    <t>Плита Д16 25х1200х3000 АТП   ГОСТ 17232-99</t>
  </si>
  <si>
    <t>Плита Д16Б 25х1200х3000   ГОСТ 17232-99</t>
  </si>
  <si>
    <t>Плита Д16Т 25х1200х3000   ТУ 1-804-473-2009</t>
  </si>
  <si>
    <t>Плита Д16Б 25х1300х4000   ГОСТ 17232-99</t>
  </si>
  <si>
    <t>Плита Д16  25х1500х3000   ГОСТ 17232-99</t>
  </si>
  <si>
    <t>Плита Д16Т 25х1500х4000 АТП   ТУ 1-3-152-2005</t>
  </si>
  <si>
    <t>Плита Д16Б 28х1200х3000   ГОСТ 17232-99</t>
  </si>
  <si>
    <t>Плита Д16 30   ГОСТ 17232-99</t>
  </si>
  <si>
    <t>Плита Д16Т 30   ТУ 1-804-473-2009</t>
  </si>
  <si>
    <t>Плита Д16 30х1200х3000   ГОСТ 17232-99</t>
  </si>
  <si>
    <t>Плита Д16 30х1200х3000 АТП   ГОСТ 17232-99</t>
  </si>
  <si>
    <t>Плита Д16Б 30х1200х3000   ГОСТ 17232-99</t>
  </si>
  <si>
    <t>Плита Д16Т 30х1200х3000   ТУ 1-804-473-2009</t>
  </si>
  <si>
    <t>Плита Д16 30х1500х3000   ГОСТ 17232-99</t>
  </si>
  <si>
    <t>Плита Д16Т 30х1500х4000 АТП   ТУ 1-3-152-2005</t>
  </si>
  <si>
    <t>Плита Д16 32х1200х3000   ГОСТ 17232-99</t>
  </si>
  <si>
    <t>Плита Д16 35   ГОСТ 17232-99</t>
  </si>
  <si>
    <t>Плита Д16Т 35   ТУ 1-804-473-2009</t>
  </si>
  <si>
    <t>Плита Д16 35х1200х3000   ГОСТ 17232-99</t>
  </si>
  <si>
    <t>Плита Д16 35х1200х3000 АТП   ГОСТ 17232-99</t>
  </si>
  <si>
    <t>Плита Д16Б 35х1200х3000   ГОСТ 17232-99</t>
  </si>
  <si>
    <t>Плита Д16Т 35х1200х3000   ТУ 1-804-473-2009</t>
  </si>
  <si>
    <t>Плита Д16 40   ГОСТ 17232-99</t>
  </si>
  <si>
    <t>Плита Д16Б 40   ГОСТ 17232-99</t>
  </si>
  <si>
    <t>Плита Д16Т 40   ТУ 1-804-473-2009</t>
  </si>
  <si>
    <t>Плита Д16 40х1200х3000   ГОСТ 17232-99</t>
  </si>
  <si>
    <t>Плита Д16 40х1200х3000 АТП   ГОСТ 17232-99</t>
  </si>
  <si>
    <t>Плита Д16Б 40х1200х3000   ГОСТ 17232-99</t>
  </si>
  <si>
    <t>Плита Д16Т 40х1200х3000   ТУ 1-804-473-2009</t>
  </si>
  <si>
    <t>Плита Д16Б  40х1500х3000   ГОСТ 17232-99</t>
  </si>
  <si>
    <t>Плита Д16Т 45   ТУ 1-804-473-2009</t>
  </si>
  <si>
    <t>Плита Д16 45х1200х3000   ГОСТ 17232-99</t>
  </si>
  <si>
    <t>Плита Д16Б 45х1200х3000   ГОСТ 17232-99</t>
  </si>
  <si>
    <t>Плита Д16Т 45х1200х3000   ТУ 1-804-473-2009</t>
  </si>
  <si>
    <t>Плита Д16 50   ГОСТ 17232-99</t>
  </si>
  <si>
    <t>Плита Д16Б 50   ГОСТ 17232-99</t>
  </si>
  <si>
    <t>Плита Д16Т 50   ТУ 1-804-473-2009</t>
  </si>
  <si>
    <t>Плита Д16 50х1200х3000   ГОСТ 17232-99</t>
  </si>
  <si>
    <t>Плита Д16 50х1200х3000 АТП   ГОСТ 17232-99</t>
  </si>
  <si>
    <t>Плита Д16Б 50х1200х3000   ГОСТ 17232-99</t>
  </si>
  <si>
    <t>Плита Д16Т 50х1200х3000   ТУ 1-804-473-2009</t>
  </si>
  <si>
    <t>Плита Д16 50х1200х4000   ГОСТ 17232-99</t>
  </si>
  <si>
    <t>Плита Д16 55   ГОСТ 17232-99</t>
  </si>
  <si>
    <t>Плита Д16 55х1200х3000   ГОСТ 17232-99</t>
  </si>
  <si>
    <t>Плита Д16 60   ГОСТ 17232-99</t>
  </si>
  <si>
    <t>Плита Д16 60х1200х3000   ГОСТ 17232-99</t>
  </si>
  <si>
    <t>Плита Д16 60х1200х3000 АТП   ГОСТ 17232-99</t>
  </si>
  <si>
    <t>Плита Д16Б 60х1200х3000   ГОСТ 17232-99</t>
  </si>
  <si>
    <t>Плита Д16Т 60х1200х3000   ТУ 1-804-473-2009</t>
  </si>
  <si>
    <t>Плита Д16 60х1500х3000   ГОСТ 17232-99</t>
  </si>
  <si>
    <t>Плита Д16Т 65   ТУ 1-804-473-2009</t>
  </si>
  <si>
    <t>Плита Д16Т 65х1200х3000   ТУ 1-804-473-2009</t>
  </si>
  <si>
    <t>Плита Д16 70   ГОСТ 17232-99</t>
  </si>
  <si>
    <t>Плита Д16Т 70   ТУ 1-804-473-2009</t>
  </si>
  <si>
    <t>Плита Д16 70х1200х3000   ГОСТ 17232-99</t>
  </si>
  <si>
    <t>Плита Д16 70х1200х3000 АТП   ГОСТ 17232-99</t>
  </si>
  <si>
    <t>Плита Д16Б 70х1200х3000   ГОСТ 17232-99</t>
  </si>
  <si>
    <t>Плита Д16Т 70х1200х3000   ТУ 1-804-473-2009</t>
  </si>
  <si>
    <t>Плита Д16 80   ГОСТ 17232-99</t>
  </si>
  <si>
    <t>Плита Д16Т 80   ТУ 1-804-473-2009</t>
  </si>
  <si>
    <t>Плита Д16 80х1200х3000   ГОСТ 17232-99</t>
  </si>
  <si>
    <t>Плита Д16 80х1200х3000 АТП   ГОСТ 17232-99</t>
  </si>
  <si>
    <t>Плита Д16Б 80х1200х3000   ГОСТ 17232-99</t>
  </si>
  <si>
    <t>Плита Д16Т 80х1200х3000   ТУ 1-804-473-2009</t>
  </si>
  <si>
    <t>Плита Д16 90   ГОСТ 17232-99</t>
  </si>
  <si>
    <t>Плита Д16 90х1200х3000   ГОСТ 17232-99</t>
  </si>
  <si>
    <t>Плита Д16 90х1200х3000 АТП   ГОСТ 17232-99</t>
  </si>
  <si>
    <t>Плита Д16Б 90х1200х3000   ГОСТ 17232-99</t>
  </si>
  <si>
    <t>Плита Д16 90х1500х3000   ГОСТ 17232-99</t>
  </si>
  <si>
    <t>Плита Д20Б 18х1200х3000   ГОСТ 17232-99</t>
  </si>
  <si>
    <t>Плита Д20Б 20   ГОСТ 17232-99</t>
  </si>
  <si>
    <t>Плита Д20 40х1200х3000   ГОСТ 17232-99</t>
  </si>
  <si>
    <t>Проволока АД1 1,5   ГОСТ 14838-78</t>
  </si>
  <si>
    <t>Проволока АД1 2   ГОСТ 14838-78</t>
  </si>
  <si>
    <t>Проволока АД1 3   ГОСТ 14838-78</t>
  </si>
  <si>
    <t>Проволока АД1 4   ГОСТ 14838-78</t>
  </si>
  <si>
    <t>Проволока АД1 5   ГОСТ 14838-78</t>
  </si>
  <si>
    <t>Проволока АД1 6   ГОСТ 14838-78</t>
  </si>
  <si>
    <t>Проволока АМЦ 2   ГОСТ 14838-78</t>
  </si>
  <si>
    <t>Проволока АМЦ 3   ГОСТ 14838-78</t>
  </si>
  <si>
    <t>Проволока В65 4   ГОСТ 14838-78</t>
  </si>
  <si>
    <t>Проволока В65 6   ГОСТ 14838-78</t>
  </si>
  <si>
    <t>Проволока Д18 4    ГОСТ 14838-78</t>
  </si>
  <si>
    <t>Проволока Д18 4 П АТП   ГОСТ 14838-78</t>
  </si>
  <si>
    <t>Проволока Д18 5    ГОСТ 14838-78</t>
  </si>
  <si>
    <t>Проволока Д18 5 П АТП   ГОСТ 14838-78</t>
  </si>
  <si>
    <t>Проволока Д18 6    ГОСТ 14838-78</t>
  </si>
  <si>
    <t>Проволока свАК5Н 1,6   ГОСТ 7871-75</t>
  </si>
  <si>
    <t>Проволока свАК5Н 2   ГОСТ 7871-75</t>
  </si>
  <si>
    <t>Проволока свАК5Н 3   ГОСТ 7871-75</t>
  </si>
  <si>
    <t>Проволока свАК5Н 3,15   ГОСТ 7871-75</t>
  </si>
  <si>
    <t>Проволока свАК5Н 4   ГОСТ 7871-75</t>
  </si>
  <si>
    <t>Проволока свАК5Н 5   ГОСТ 7871-75</t>
  </si>
  <si>
    <t>Проволока свАМГ3Н 1,25   ГОСТ 7871-75</t>
  </si>
  <si>
    <t>Проволока свАМГ3Н 1,6   ГОСТ 7871-75</t>
  </si>
  <si>
    <t>Проволока свАМГ3Н 3,15   ГОСТ 7871-75</t>
  </si>
  <si>
    <t>Проволока свАМГ3Н 4   ГОСТ 7871-75</t>
  </si>
  <si>
    <t>Проволока свАМГ3Н 5   ГОСТ 7871-75</t>
  </si>
  <si>
    <t>Проволока свАМГ61Н 5   ГОСТ 7871-75</t>
  </si>
  <si>
    <t>Проволока свАМГ6Н 1,2   ГОСТ 7871-75</t>
  </si>
  <si>
    <t>Проволока свАМГ6Н 1,6   ГОСТ 7871-75</t>
  </si>
  <si>
    <t>Проволока свАМГ6Н 1,6 АТП   ГОСТ 7871-75</t>
  </si>
  <si>
    <t>Проволока свАМГ6Н 2,5   ГОСТ 7871-75</t>
  </si>
  <si>
    <t>Проволока свАМГ6Н 3   ГОСТ 7871-75</t>
  </si>
  <si>
    <t>Проволока свАМГ6Н 3,15   ГОСТ 7871-75</t>
  </si>
  <si>
    <t>Проволока свАМГ6Н 4   ГОСТ 7871-75</t>
  </si>
  <si>
    <t>Проволока свАМГ6Н 5   ГОСТ 7871-75</t>
  </si>
  <si>
    <t>Проволока свАМГ6Н 6   ГОСТ 7871-75</t>
  </si>
  <si>
    <t>Проволока свАМЦН 1,6   ГОСТ 7871-75</t>
  </si>
  <si>
    <t>Проволока свАМЦН 2   ГОСТ 7871-75</t>
  </si>
  <si>
    <t>Проволока свАМЦН 3,15   ГОСТ 7871-75</t>
  </si>
  <si>
    <t>Проволока свАМЦН 4   ГОСТ 7871-75</t>
  </si>
  <si>
    <t>Профиль АД31Т 10х100х4000</t>
  </si>
  <si>
    <t>Профиль АД31Т 10х120х4000</t>
  </si>
  <si>
    <t>Профиль АД31Т 10х60х4000</t>
  </si>
  <si>
    <t>Профиль АД31Т 10х80х4000</t>
  </si>
  <si>
    <t>Профиль АД31Т 12х100х4000</t>
  </si>
  <si>
    <t>Профиль АД31Т 15х15х1,5х3000 (бокс)</t>
  </si>
  <si>
    <t>Профиль АД31Т 20х20х1,5х3000 (бокс)</t>
  </si>
  <si>
    <t>Профиль АД31Т 20х20х1,5х3000 швеллер</t>
  </si>
  <si>
    <t>Профиль АД31Т 30х20х2х3000 (бокс)</t>
  </si>
  <si>
    <t>Профиль АД31Т 30х30х3х3000 (бокс)</t>
  </si>
  <si>
    <t>Профиль АД31Т 3х25х4000</t>
  </si>
  <si>
    <t>Профиль АД31Т 40х20х2х3000 (бокс)</t>
  </si>
  <si>
    <t>Профиль АД31Т 40х40х2х3000 (бокс)</t>
  </si>
  <si>
    <t>Профиль АД31Т 4х40х4000</t>
  </si>
  <si>
    <t>Профиль АД31Т 4х50х4000</t>
  </si>
  <si>
    <t>Профиль АД31Т 4х80х5000</t>
  </si>
  <si>
    <t>Профиль АД31Т 50х20х2х3000 (бокс)</t>
  </si>
  <si>
    <t>Профиль АД31Т 50х50х2х3000 (бокс)</t>
  </si>
  <si>
    <t>Профиль АД31Т 5х40х4000</t>
  </si>
  <si>
    <t>Профиль АД31Т 5х50х4000</t>
  </si>
  <si>
    <t>Профиль АД31Т 5х60х4000</t>
  </si>
  <si>
    <t xml:space="preserve">Профиль АД31Т 6х50х4000 </t>
  </si>
  <si>
    <t>Профиль АД31Т 6х60х4000</t>
  </si>
  <si>
    <t>Профиль АД31Т 6х60х5000</t>
  </si>
  <si>
    <t>Профиль АД31Т 6х80х4000</t>
  </si>
  <si>
    <t>Профиль АД31Т 8х100х4000</t>
  </si>
  <si>
    <t>Профиль АД31Т 8х60х4000</t>
  </si>
  <si>
    <t>Профиль АД31Т 8х60х5000</t>
  </si>
  <si>
    <t>Профиль АД31Т 8х80х4000</t>
  </si>
  <si>
    <t>Профиль АД31Т1 ПК 1-55 (20х20х3) (410043)</t>
  </si>
  <si>
    <t xml:space="preserve">Профиль АД31Т ПР 100-10 (30х30х2) </t>
  </si>
  <si>
    <t>Профиль АД31 ПР 100-11 (30х30х3)</t>
  </si>
  <si>
    <t>Профиль АД31Т ПР 100-11 (30х30х3)</t>
  </si>
  <si>
    <t xml:space="preserve">Профиль АД31Т ПР 100-12 (40х40х3) </t>
  </si>
  <si>
    <t>Профиль АД31 ПР 100-13 (40х40х4)</t>
  </si>
  <si>
    <t>Профиль АД31Т ПР 100-13 (40х40х4)</t>
  </si>
  <si>
    <t>Профиль АД31 ПР 100-16 (50х50х4)</t>
  </si>
  <si>
    <t xml:space="preserve">Профиль АД31Т ПР 100-16 (50х50х4) </t>
  </si>
  <si>
    <t>Профиль АД31 ПР 100-17 (50х50х5)</t>
  </si>
  <si>
    <t xml:space="preserve">Профиль АД31Т ПР 100-17 (50х50х5) </t>
  </si>
  <si>
    <t>Профиль АД31Т ПР 100-23 (60х60х6)</t>
  </si>
  <si>
    <t>Профиль АД31 ПР 100-3 (15х15х1,5)</t>
  </si>
  <si>
    <t xml:space="preserve">Профиль АД31Т ПР 100-3 (15х15х1,5) </t>
  </si>
  <si>
    <t>Профиль АД31Т ПР 100-7 (20х20х2)</t>
  </si>
  <si>
    <t>Профиль АД31 ПР 100-9 (25х25х2)</t>
  </si>
  <si>
    <t>Профиль АД31Т ПР 100-9 (25х25х2)</t>
  </si>
  <si>
    <t>Профиль АД31 ПС 885-434 (Н-образный 18х30х4х6)</t>
  </si>
  <si>
    <t>Профиль АМГ2 ПР 100-52 (15х15х3)</t>
  </si>
  <si>
    <t>Профиль АМГ3 ПР 100-61 (40х40х2,5) (410113)   ГОСТ 8617-/1</t>
  </si>
  <si>
    <t>Профиль АМГ6 411336 (ПК2-341) (100х60х7) уголок АТП   ГОСТ 13623-80</t>
  </si>
  <si>
    <t>Профиль АМГ6 ПР 100-10 (30х30х2)</t>
  </si>
  <si>
    <t xml:space="preserve">Профиль АМГ6 ПР 100-11 410081 (30х30х3) </t>
  </si>
  <si>
    <t>Профиль АМГ6 ПР 100-12 (40х40х3)</t>
  </si>
  <si>
    <t>Профиль АМГ6 ПР 100-13 (410121) (40х40х4)</t>
  </si>
  <si>
    <t>Профиль АМГ6 ПР 100-16 (50х50х4)   ГОСТ 8617-81</t>
  </si>
  <si>
    <t>Профиль АМГ6 ПР 100-17 410144 (50х50х5) АТП   ГОСТ 8617-81</t>
  </si>
  <si>
    <t>Профиль АМГ6 ПР 100-3 (15х15х1,5)</t>
  </si>
  <si>
    <t>Профиль АМГ6 ПР 100-3 (15х15х1,5) М</t>
  </si>
  <si>
    <t>Профиль АМГ6 ПР 100-7 (20х20х2)</t>
  </si>
  <si>
    <t>Профиль АМГ6 ПР 100-9 (25х25х2)</t>
  </si>
  <si>
    <t>Профиль АМГ6М 440178 (25х25х5)   ГОСТ 8617-81</t>
  </si>
  <si>
    <t>Профиль АМГ6М ПР 100-34 410062 (25х25х3,2)   ГОСТ 8617-81</t>
  </si>
  <si>
    <t>Профиль АМГ6М ПР 106-2 (440126) (20х25х20х2,5) швеллер   ГОСТ 8617-81</t>
  </si>
  <si>
    <t>Профиль АМЦ ПР 100-17 (410144)   ГОСТ 8617-81</t>
  </si>
  <si>
    <t>Профиль АМЦ ПР 111-8 (410945) (50х30х3х4)   ГОСТ 8617-81</t>
  </si>
  <si>
    <t>Профиль В95Т1 НП 5683   ГОСТ 8617-81</t>
  </si>
  <si>
    <t>Профиль Д16Т ПР 100-10 (30х30х2)</t>
  </si>
  <si>
    <t xml:space="preserve">Профиль Д16Т ПР 100-11 (30х30х3) </t>
  </si>
  <si>
    <t xml:space="preserve">Профиль Д16Т ПР 100-12 (40х40х3) </t>
  </si>
  <si>
    <t>Профиль Д16Т ПР 100-16 (50х50х4)</t>
  </si>
  <si>
    <t xml:space="preserve">Профиль Д16Т ПР 100-17 (50х50х5) </t>
  </si>
  <si>
    <t xml:space="preserve">Профиль Д16Т ПР 100-23 (60х60х6) </t>
  </si>
  <si>
    <t xml:space="preserve">Профиль Д16Т ПР 100-3 (15х15х1,5) </t>
  </si>
  <si>
    <t>Профиль Д16Т ПР 100-52 (410021) (15х15х3)   ГОСТ 8617-81</t>
  </si>
  <si>
    <t>Профиль Д16Т ПР 100-7 (20х20х2)</t>
  </si>
  <si>
    <t>Профиль Д16Т ПР 100-9 (410053) (25х25х2)   ГОСТ 8617-81</t>
  </si>
  <si>
    <t>Профиль Д16Т 410806 (40х25х3х4)   ГОСТ 8617-81</t>
  </si>
  <si>
    <t>Профиль Д16Т НП 74-365 (400437) (12х50) полоса   ГОСТ 8617-81</t>
  </si>
  <si>
    <t>Пруток 1980 60   ОСТ 1.92058-90</t>
  </si>
  <si>
    <t xml:space="preserve">Пруток АВ 110   ГОСТ 21488-97 </t>
  </si>
  <si>
    <t>Пруток АВ ПП 110 АТП   ГОСТ 21488-97</t>
  </si>
  <si>
    <t>Пруток АВ 140   ГОСТ 21488-97</t>
  </si>
  <si>
    <t>Пруток АВ 30 АТП   ГОСТ 21488-97</t>
  </si>
  <si>
    <t>Пруток АВ ПП 65 АТП   ГОСТ 21488-97</t>
  </si>
  <si>
    <t>Пруток АВ ПП 90 АТП   ГОСТ 21488-97</t>
  </si>
  <si>
    <t>Пруток АВТ 100   ГОСТ 21488-97</t>
  </si>
  <si>
    <t xml:space="preserve">Пруток АВТ 120   ГОСТ 21488-97 </t>
  </si>
  <si>
    <t>Пруток АВТ 24   ГОСТ 21488-97</t>
  </si>
  <si>
    <t>Пруток АВТ 26   ГОСТ 21488-97</t>
  </si>
  <si>
    <t>Пруток АВТ 30   ГОСТ 21488-97</t>
  </si>
  <si>
    <t>Пруток АВТ 32   ГОСТ 21488-97</t>
  </si>
  <si>
    <t>Пруток АВТ 36   ГОСТ 21488-97</t>
  </si>
  <si>
    <t>Пруток АВТ 45   ГОСТ 21488-97</t>
  </si>
  <si>
    <t>Пруток АВТ 50   ГОСТ 21488-97</t>
  </si>
  <si>
    <t>Пруток АВТ 55   ГОСТ 21488-97</t>
  </si>
  <si>
    <t>Пруток АВТ 60   ГОСТ 21488-97</t>
  </si>
  <si>
    <t>Пруток АВТ 65   ГОСТ 21488-97</t>
  </si>
  <si>
    <t>Пруток АВТ 70   ГОСТ 21488-97</t>
  </si>
  <si>
    <t>Пруток АВТ1 100  ГОСТ 21488-97</t>
  </si>
  <si>
    <t>Пруток АВТ1 12   ГОСТ 21488-97</t>
  </si>
  <si>
    <t>Пруток АВТ1 14   ГОСТ 21488-97</t>
  </si>
  <si>
    <t>Пруток АВТ1 40   ГОСТ 21488-97</t>
  </si>
  <si>
    <t>Пруток АВТ1 50   ГОСТ 21488-97</t>
  </si>
  <si>
    <t>Пруток АВТ1 60   ГОСТ 21488-97</t>
  </si>
  <si>
    <t>Пруток АД0 38   ГОСТ 21488-97</t>
  </si>
  <si>
    <t>Пруток АД1 145   ГОСТ 21488-97</t>
  </si>
  <si>
    <t>Пруток АД1 20   ГОСТ 21488-97</t>
  </si>
  <si>
    <t>Пруток АД1 220   ГОСТ 21488-97</t>
  </si>
  <si>
    <t>Пруток АД1 25   ГОСТ 21488-97</t>
  </si>
  <si>
    <t>Пруток АД1 30   ГОСТ 21488-97</t>
  </si>
  <si>
    <t>Пруток АД1 40   ГОСТ 21488-97</t>
  </si>
  <si>
    <t>Пруток АД1 50   ГОСТ 21488-97</t>
  </si>
  <si>
    <t>Пруток АД1  60   ГОСТ 21488-97</t>
  </si>
  <si>
    <t>Пруток АД33 150   ГОСТ 21488-97</t>
  </si>
  <si>
    <t>Пруток АК4-1 100 АТП   ГОСТ 21488-97</t>
  </si>
  <si>
    <t>Пруток АК4-1 115 АТП   ГОСТ 21488-97</t>
  </si>
  <si>
    <t>Пруток АК4-1 120 АТП   ГОСТ 21488-97</t>
  </si>
  <si>
    <t>Пруток АК4-1 130 АТП   ГОСТ 21488-97</t>
  </si>
  <si>
    <t>Пруток АК4-1 140 АТП   ГОСТ 21488-97</t>
  </si>
  <si>
    <t>Пруток АК4-1 150 АТП   ГОСТ 21488-97</t>
  </si>
  <si>
    <t>Пруток АК4-1 160 АТП   ГОСТ 21488-97</t>
  </si>
  <si>
    <t>Пруток АК4-1 180 АТП   ГОСТ 21488-97</t>
  </si>
  <si>
    <t>Пруток АК4-1 190 АТП   ГОСТ 21488-97</t>
  </si>
  <si>
    <t>Пруток АК4-1 20 АТП   ГОСТ 21488-97</t>
  </si>
  <si>
    <t>Пруток АК4-1 200 АТП   ГОСТ 21488-97</t>
  </si>
  <si>
    <t>Пруток АК4-1 210 АТП   ГОСТ 21488-97</t>
  </si>
  <si>
    <t>Пруток АК4-1 220 АТП   ГОСТ 21488-97</t>
  </si>
  <si>
    <t>Пруток АК4-1 230 АТП   ГОСТ 21488-97</t>
  </si>
  <si>
    <t>Пруток АК4-1 240 АТП   ГОСТ 21488-97</t>
  </si>
  <si>
    <t>Пруток АК4-1 25 АТП   ГОСТ 21488-97</t>
  </si>
  <si>
    <t>Пруток АК4-1 250 АТП   ГОСТ 21488-97</t>
  </si>
  <si>
    <t>Пруток АК4-1 30 АТП   ГОСТ 21488-97</t>
  </si>
  <si>
    <t>Пруток АК4-1 32 АТП   ГОСТ 21488-97</t>
  </si>
  <si>
    <t>Пруток АК4-1 32 ШГ АТП   ГОСТ 21488-97</t>
  </si>
  <si>
    <t>Пруток АК4-1 35 АТП   ГОСТ 21488-97</t>
  </si>
  <si>
    <t>Пруток АК4-1 40 АТП   ГОСТ 21488-97</t>
  </si>
  <si>
    <t>Пруток АК4-1 45 АТП   ГОСТ 21488-97</t>
  </si>
  <si>
    <t>Пруток АК4-1 50 АТП   ГОСТ 21488-97</t>
  </si>
  <si>
    <t>Пруток АК4-1 55 АТП   ГОСТ 21488-97</t>
  </si>
  <si>
    <t>Пруток АК4-1 60   ГОСТ 21488-97</t>
  </si>
  <si>
    <t>Пруток АК4-1 60 АТП   ГОСТ 21488-97</t>
  </si>
  <si>
    <t>Пруток АК4-1 65 АТП   ГОСТ 21488-97</t>
  </si>
  <si>
    <t>Пруток АК4-1 70 АТП   ГОСТ 21488-97</t>
  </si>
  <si>
    <t>Пруток АК4-1 75 АТП   ГОСТ 21488-97</t>
  </si>
  <si>
    <t>Пруток АК4-1 80 АТП   ГОСТ 21488-97</t>
  </si>
  <si>
    <t>Пруток АК4-1 85 АТП   ГОСТ 21488-97</t>
  </si>
  <si>
    <t>Пруток АК4-1 90 АТП   ГОСТ 21488-97</t>
  </si>
  <si>
    <t>Пруток АК4-1Т1 100 АТП   ГОСТ 21488-97</t>
  </si>
  <si>
    <t>Пруток АК4-1Т1 20   ГОСТ 21488-97</t>
  </si>
  <si>
    <t>Пруток АК4-1Т1 25   ГОСТ 21488-97</t>
  </si>
  <si>
    <t>Пруток АК4-1Т1 25 АТП   ГОСТ 21488-97</t>
  </si>
  <si>
    <t>Пруток АК4-1Т1 35 АТП   ГОСТ 21488-97</t>
  </si>
  <si>
    <t>Пруток АК4-1Т1 40 АТП   ГОСТ 21488-97</t>
  </si>
  <si>
    <t>Пруток АК4-1Т1 50 АТП   ГОСТ 21488-97</t>
  </si>
  <si>
    <t>Пруток АК4-1Ч 20 АТП   ОСТ 1.90395-91</t>
  </si>
  <si>
    <t>Пруток АК4-1Ч 30 АТП   ОСТ 1.90395-91</t>
  </si>
  <si>
    <t>Пруток АК6 100 АТП   ГОСТ 21488-97</t>
  </si>
  <si>
    <t>Пруток АК6 ПП 105 АТП   ГОСТ 21488-97</t>
  </si>
  <si>
    <t>Пруток АК6 110   ГОСТ 21488-97</t>
  </si>
  <si>
    <t>Пруток АК6 110 АТП   ГОСТ 21488-97</t>
  </si>
  <si>
    <t>Пруток АК6 110 АТП   ОСТ 1.90395-91</t>
  </si>
  <si>
    <t>Пруток АК6 ПП 110 АТП   ГОСТ 21488-97</t>
  </si>
  <si>
    <t>Пруток АК6 120 АТП   ГОСТ 21488-97</t>
  </si>
  <si>
    <t>Пруток АК6 130 АТП   ГОСТ 21488-97</t>
  </si>
  <si>
    <t>Пруток АК6 135   ГОСТ 21488-97</t>
  </si>
  <si>
    <t>Пруток АК6 140   ОСТ 1.90395-91</t>
  </si>
  <si>
    <t>Пруток АК6 140 АТП   ГОСТ 21488-97</t>
  </si>
  <si>
    <t>Пруток АК6 140 АТП   ОСТ 1.90395-91</t>
  </si>
  <si>
    <t>Пруток АК6 150 АТП   ГОСТ 21488-97</t>
  </si>
  <si>
    <t>Пруток АК6 16 АТП   ГОСТ 21488-97</t>
  </si>
  <si>
    <t>Пруток АК6 160   ГОСТ 21488-97</t>
  </si>
  <si>
    <t>Пруток АК6 160 АТП   ГОСТ 21488-97</t>
  </si>
  <si>
    <t>Пруток АК6 160 АТП   ОСТ 1.90395-91</t>
  </si>
  <si>
    <t>Пруток АК6 170 АТП   ГОСТ 21488-97</t>
  </si>
  <si>
    <t>Пруток АК6 18 АТП   ГОСТ 21488-97</t>
  </si>
  <si>
    <t>Пруток АК6 180 АТП   ГОСТ 21488-97</t>
  </si>
  <si>
    <t>Пруток АК6 190 АТП   ГОСТ 21488-97</t>
  </si>
  <si>
    <t>Пруток АК6 20 АТП   ГОСТ 21488-97</t>
  </si>
  <si>
    <t>Пруток АК6 200 АТП   ГОСТ 21488-97</t>
  </si>
  <si>
    <t>Пруток АК6 210 АТП   ГОСТ 21488-97</t>
  </si>
  <si>
    <t>Пруток АК6 220 АТП   ГОСТ 21488-97</t>
  </si>
  <si>
    <t>Пруток АК6 240 АТП   ГОСТ 21488-97</t>
  </si>
  <si>
    <t>Пруток АК6 25 АТП   ГОСТ 21488-97</t>
  </si>
  <si>
    <t>Пруток АК6 250   ГОСТ 21488-97</t>
  </si>
  <si>
    <t>Пруток АК6 250 АТП   ГОСТ 21488-97</t>
  </si>
  <si>
    <t>Пруток АК6 30 АТП   ГОСТ 21488-97</t>
  </si>
  <si>
    <t>Пруток АК6 300 АТП   ГОСТ 21488-97</t>
  </si>
  <si>
    <t>Пруток АК6 40 АТП   ГОСТ 21488-97</t>
  </si>
  <si>
    <t>Пруток АК6 400   ГОСТ 21488-97</t>
  </si>
  <si>
    <t>Пруток АК6 45 АТП   ГОСТ 21488-97</t>
  </si>
  <si>
    <t>Пруток АК6 50 АТП   ГОСТ 21488-97</t>
  </si>
  <si>
    <t>Пруток АК6 55 АТП   ГОСТ 21488-97</t>
  </si>
  <si>
    <t>Пруток АК6 60   ОСТ 1.90395-91</t>
  </si>
  <si>
    <t>Пруток АК6 60 АТП   ГОСТ 21488-97</t>
  </si>
  <si>
    <t>Пруток АК6 65 АТП   ГОСТ 21488-97</t>
  </si>
  <si>
    <t>Пруток АК6 70 АТП   ГОСТ 21488-97</t>
  </si>
  <si>
    <t>Пруток АК6 75 АТП   ГОСТ 21488-97</t>
  </si>
  <si>
    <t>Пруток АК6 80 АТП   ГОСТ 21488-97</t>
  </si>
  <si>
    <t>Пруток АК6 85 АТП   ГОСТ 21488-97</t>
  </si>
  <si>
    <t>Пруток АК6 90 АТП   ГОСТ 21488-97</t>
  </si>
  <si>
    <t>Пруток АК6Т1 30   ГОСТ 21488-97</t>
  </si>
  <si>
    <t>Пруток АК6Т1 55   ГОСТ 21488-97</t>
  </si>
  <si>
    <t>Пруток АК8 140 АТП   ГОСТ 21488-97</t>
  </si>
  <si>
    <t>Пруток АК8 18   ГОСТ 21488-97</t>
  </si>
  <si>
    <t>Пруток АК8 210   ГОСТ 21488-97</t>
  </si>
  <si>
    <t>Пруток АК8 36   ГОСТ 21488-97</t>
  </si>
  <si>
    <t>Пруток АК8 65   ГОСТ 21488-97</t>
  </si>
  <si>
    <t>Пруток АМГ2 40   ГОСТ 21488-97</t>
  </si>
  <si>
    <t>Пруток АМГ2 52 П   ГОСТ 21488-97</t>
  </si>
  <si>
    <t>Пруток АМГ2 90   ГОСТ 21488-97</t>
  </si>
  <si>
    <t>Пруток АМГ3 10   ГОСТ 21488-97</t>
  </si>
  <si>
    <t>Пруток АМГ3 100   ГОСТ 21488-97</t>
  </si>
  <si>
    <t>Пруток АМГ3 120   ГОСТ 21488-97</t>
  </si>
  <si>
    <t>Пруток АМГ3 130   ГОСТ 21488-97</t>
  </si>
  <si>
    <t>Пруток АМГ3 140   ГОСТ 21488-97</t>
  </si>
  <si>
    <t>Пруток АМГ3 150   ГОСТ 21488-97</t>
  </si>
  <si>
    <t>Пруток АМГ3 16   ГОСТ 21488-97</t>
  </si>
  <si>
    <t>Пруток АМГ3 160   ГОСТ 21488-97</t>
  </si>
  <si>
    <t>Пруток АМГ3 18   ГОСТ 21488-97</t>
  </si>
  <si>
    <t>Пруток АМГ3 180   ГОСТ 21488-97</t>
  </si>
  <si>
    <t>Пруток АМГ3 190   ГОСТ 21488-97</t>
  </si>
  <si>
    <t>Пруток АМГ3 20   ГОСТ 21488-97</t>
  </si>
  <si>
    <t>Пруток АМГ3М 20   ГОСТ 21488-97</t>
  </si>
  <si>
    <t>Пруток АМГ3 220   ГОСТ 21488-97</t>
  </si>
  <si>
    <t>Пруток АМГ3 230   ГОСТ 21488-97</t>
  </si>
  <si>
    <t>Пруток АМГ3 250   ГОСТ 21488-97</t>
  </si>
  <si>
    <t>Пруток АМГ3 30   ГОСТ 21488-97</t>
  </si>
  <si>
    <t>Пруток АМГ3 300   ГОСТ 21488-97</t>
  </si>
  <si>
    <t>Пруток АМГ3 320   ГОСТ 21488-97</t>
  </si>
  <si>
    <t>Пруток АМГ3 35   ГОСТ 21488-97</t>
  </si>
  <si>
    <t>Пруток АМГ3 40   ГОСТ 21488-97</t>
  </si>
  <si>
    <t>Пруток АМГ3 45   ГОСТ 21488-97</t>
  </si>
  <si>
    <t>Пруток АМГ3М 45   ГОСТ 21488-97</t>
  </si>
  <si>
    <t>Пруток АМГ3 55   ГОСТ 21488-97</t>
  </si>
  <si>
    <t>Пруток АМГ3 65   ГОСТ 21488-97</t>
  </si>
  <si>
    <t>Пруток АМГ3 65 АТП   ГОСТ 21488-97</t>
  </si>
  <si>
    <t>Пруток АМГ3 70   ГОСТ 21488-97</t>
  </si>
  <si>
    <t>Пруток АМГ3 75   ГОСТ 21488-97</t>
  </si>
  <si>
    <t>Пруток АМГ3 80   ГОСТ 21488-97</t>
  </si>
  <si>
    <t>Пруток АМГ3 85   ГОСТ 21488-97</t>
  </si>
  <si>
    <t>Пруток АМГ3 90   ГОСТ 21488-97</t>
  </si>
  <si>
    <t>Пруток АМГ6 10   ГОСТ 21488-97</t>
  </si>
  <si>
    <t>Пруток АМГ6 110 АТП   ОСТ 1.90395-91</t>
  </si>
  <si>
    <t>Пруток АМГ6 12   ГОСТ 21488-97</t>
  </si>
  <si>
    <t>Пруток АМГ6 120   ГОСТ 21488-97</t>
  </si>
  <si>
    <t>Пруток АМГ6 130   ГОСТ 21488-97</t>
  </si>
  <si>
    <t>Пруток АМГ6 130 АТП   ОСТ 1.90395-91</t>
  </si>
  <si>
    <t>Пруток АМГ6 14   ГОСТ 21488-97</t>
  </si>
  <si>
    <t>Пруток АМГ6 140   ГОСТ 21488-97</t>
  </si>
  <si>
    <t>Пруток АМГ6 140 АТП   ОСТ 1.90395-91</t>
  </si>
  <si>
    <t>Пруток АМГ6 150   ГОСТ 21488-97</t>
  </si>
  <si>
    <t>Пруток АМГ6 160   ГОСТ 21488-97</t>
  </si>
  <si>
    <t>Пруток АМГ6 160 АТП   ОСТ 1.90395-91</t>
  </si>
  <si>
    <t>Пруток АМГ6 18   ГОСТ 21488-97</t>
  </si>
  <si>
    <t>Пруток АМГ6 180   ГОСТ 21488-97</t>
  </si>
  <si>
    <t>Пруток АМГ6 180 АТП   ГОСТ 21488-97</t>
  </si>
  <si>
    <t>Пруток АМГ6 180 АТП   ОСТ 1.90395-91</t>
  </si>
  <si>
    <t>Пруток АМГ6 190   ГОСТ 21488-97</t>
  </si>
  <si>
    <t>Пруток АМГ6 190 АТП   ОСТ 1.90395-91</t>
  </si>
  <si>
    <t>Пруток АМГ6 20   ГОСТ 21488-97</t>
  </si>
  <si>
    <t>Пруток АМГ6 200   ГОСТ 21488-97</t>
  </si>
  <si>
    <t>Пруток АМГ6М 200   ОСТ 1.90395-91</t>
  </si>
  <si>
    <t>Пруток АМГ6 210   ГОСТ 21488-97</t>
  </si>
  <si>
    <t>Пруток АМГ6 220   ГОСТ 21488-97</t>
  </si>
  <si>
    <t>Пруток АМГ6 220 АТП   ОСТ 1.90395-91</t>
  </si>
  <si>
    <t>Пруток АМГ6 230   ГОСТ 21488-97</t>
  </si>
  <si>
    <t>Пруток АМГ6 24   ГОСТ 21488-97</t>
  </si>
  <si>
    <t>Пруток АМГ6 240   ГОСТ 21488-97</t>
  </si>
  <si>
    <t>Пруток АМГ6 25   ГОСТ 21488-97</t>
  </si>
  <si>
    <t>Пруток АМГ6 25 АТП   ОСТ 1.90395-91</t>
  </si>
  <si>
    <t>Пруток АМГ6 250   ГОСТ 21488-97</t>
  </si>
  <si>
    <t>Пруток АМГ6 250 АТП   ГОСТ 21488-97</t>
  </si>
  <si>
    <t>Пруток АМГ6 260   ГОСТ 21488-97</t>
  </si>
  <si>
    <t>Пруток АМГ6 28   ГОСТ 21488-97</t>
  </si>
  <si>
    <t>Пруток АМГ6 30   ГОСТ 21488-97</t>
  </si>
  <si>
    <t>Пруток АМГ6 30 АТП   ОСТ 1.90395-91</t>
  </si>
  <si>
    <t>Пруток АМГ6М 30   ОСТ 1.90395-91</t>
  </si>
  <si>
    <t>Пруток АМГ6 300   ГОСТ 21488-97</t>
  </si>
  <si>
    <t>Пруток АМГ6 300 АТП   ОСТ 1.90395-91</t>
  </si>
  <si>
    <t>Пруток АМГ6 32   ГОСТ 21488-97</t>
  </si>
  <si>
    <t>Пруток АМГ6 320   ГОСТ 21488-97</t>
  </si>
  <si>
    <t>Пруток АМГ6М 320   ГОСТ 21488-97</t>
  </si>
  <si>
    <t>Пруток АМГ6 35   ГОСТ 21488-97</t>
  </si>
  <si>
    <t>Пруток АМГ6 350   ГОСТ 21488-97</t>
  </si>
  <si>
    <t>Пруток АМГ6 370   ГОСТ 21488-97</t>
  </si>
  <si>
    <t>Пруток АМГ6 40   ГОСТ 21488-97</t>
  </si>
  <si>
    <t>Пруток АМГ6 40 ШГ   ГОСТ 21488-97</t>
  </si>
  <si>
    <t>Пруток АМГ6 400   ГОСТ 21488-97</t>
  </si>
  <si>
    <t>Пруток АМГ6 45   ГОСТ 21488-97</t>
  </si>
  <si>
    <t>Пруток АМГ6 45 АТП   ОСТ 1.90395-91</t>
  </si>
  <si>
    <t>Пруток АМГ6 450   ГОСТ 21488-97</t>
  </si>
  <si>
    <t>Пруток АМГ6 50   ГОСТ 21488-97</t>
  </si>
  <si>
    <t>Пруток АМГ6 50 АТП   ОСТ 1.90395-91</t>
  </si>
  <si>
    <t>Пруток АМГ6 55   ГОСТ 21488-97</t>
  </si>
  <si>
    <t>Пруток АМГ6 55 АТП   ОСТ 1.90395-91</t>
  </si>
  <si>
    <t>Пруток АМГ6 6   ГОСТ 21488-97</t>
  </si>
  <si>
    <t>Пруток АМГ6 60   ГОСТ 21488-97</t>
  </si>
  <si>
    <t>Пруток АМГ6 60 АТП   ГОСТ 21488-97</t>
  </si>
  <si>
    <t>Пруток АМГ6 60 АТП   ОСТ 1.90395-91</t>
  </si>
  <si>
    <t>Пруток АМГ6 65   ГОСТ 21488-97</t>
  </si>
  <si>
    <t>Пруток АМГ6 65 АТП   ОСТ 1.90395-91</t>
  </si>
  <si>
    <t>Пруток АМГ6 70   ГОСТ 21488-97</t>
  </si>
  <si>
    <t>Пруток АМГ6 70 АТП   ГОСТ 21488-97</t>
  </si>
  <si>
    <t>Пруток АМГ6 70 АТП   ОСТ 1.90395-91</t>
  </si>
  <si>
    <t>Пруток АМГ6 75   ГОСТ 21488-97</t>
  </si>
  <si>
    <t>Пруток АМГ6 75 АТП   ОСТ 1.90395-91</t>
  </si>
  <si>
    <t>Пруток АМГ6 8   ГОСТ 21488-97</t>
  </si>
  <si>
    <t>Пруток АМГ6 80   ГОСТ 21488-97</t>
  </si>
  <si>
    <t>Пруток АМГ6 80 АТП   ОСТ 1.90395-91</t>
  </si>
  <si>
    <t>Пруток АМГ6 85   ГОСТ 21488-97</t>
  </si>
  <si>
    <t>Пруток АМГ6 90   ГОСТ 21488-97</t>
  </si>
  <si>
    <t>Пруток АМГ6 90 АТП   ГОСТ 21488-97</t>
  </si>
  <si>
    <t>Пруток АМГ6 90 АТП   ОСТ 1.90395-91</t>
  </si>
  <si>
    <t>Пруток АМГ6 95   ГОСТ 21488-97</t>
  </si>
  <si>
    <t>Пруток АМЦ 10   ГОСТ 21488-97</t>
  </si>
  <si>
    <t>Пруток АМЦ 100   ГОСТ 21488-97</t>
  </si>
  <si>
    <t>Пруток АМЦ 110   ГОСТ 21488-97</t>
  </si>
  <si>
    <t>Пруток АМЦ 120  ГОСТ 21488-97</t>
  </si>
  <si>
    <t>Пруток АМЦ 150   ГОСТ 21488-97</t>
  </si>
  <si>
    <t>Пруток АМЦ 155   ГОСТ 21488-97</t>
  </si>
  <si>
    <t>Пруток АМЦ 16   ГОСТ 21488-97</t>
  </si>
  <si>
    <t>Пруток АМЦ 160   ГОСТ 21488-97</t>
  </si>
  <si>
    <t>Пруток АМЦ 18   ГОСТ 21488-97</t>
  </si>
  <si>
    <t>Пруток АМЦ 20   ГОСТ 21488-97</t>
  </si>
  <si>
    <t>Пруток АМЦ 200   ГОСТ 21488-97</t>
  </si>
  <si>
    <t>Пруток АМЦ 220   ГОСТ 21488-97</t>
  </si>
  <si>
    <t>Пруток АМЦ 24   ГОСТ 21488-97</t>
  </si>
  <si>
    <t>Пруток АМЦ 240   ГОСТ 21488-97</t>
  </si>
  <si>
    <t>Пруток АМЦ 25   ГОСТ 21488-97</t>
  </si>
  <si>
    <t>Пруток АМЦ 260   ГОСТ 21488-97</t>
  </si>
  <si>
    <t>Пруток АМЦ 30   ГОСТ 21488-97</t>
  </si>
  <si>
    <t>Пруток АМЦ 34   ГОСТ 21488-97</t>
  </si>
  <si>
    <t>Пруток АМЦ 350   ГОСТ 21488-97</t>
  </si>
  <si>
    <t>Пруток АМЦ 55   ГОСТ 21488-97</t>
  </si>
  <si>
    <t>Пруток АМЦ 60   ГОСТ 21488-97</t>
  </si>
  <si>
    <t>Пруток АМЦ 70   ГОСТ 21488-97</t>
  </si>
  <si>
    <t>Пруток АМЦ 75   ГОСТ 21488-97</t>
  </si>
  <si>
    <t>Пруток АМЦ 8   ГОСТ 21488-97</t>
  </si>
  <si>
    <t>Пруток АМЦ 80   ГОСТ 21488-97</t>
  </si>
  <si>
    <t>Пруток АМЦ 90   ГОСТ 21488-97</t>
  </si>
  <si>
    <t>Пруток В93 ПЧ 170 АТП   ОСТ 1.90395-91</t>
  </si>
  <si>
    <t>Пруток В95 105   ГОСТ 21488-97</t>
  </si>
  <si>
    <t>Пруток В95 110   ГОСТ 21488-97</t>
  </si>
  <si>
    <t>Пруток В95 120   ГОСТ 21488-97</t>
  </si>
  <si>
    <t>Пруток В95 130   ГОСТ 21488-97</t>
  </si>
  <si>
    <t>Пруток В95 140   ГОСТ 21488-97</t>
  </si>
  <si>
    <t>Пруток В95 150   ГОСТ 21488-97</t>
  </si>
  <si>
    <t>Пруток В95 160   ГОСТ 21488-97</t>
  </si>
  <si>
    <t>Пруток В95 170   ГОСТ 21488-97</t>
  </si>
  <si>
    <t>Пруток В95 180   ГОСТ 21488-97</t>
  </si>
  <si>
    <t>Пруток В95 190   ГОСТ 21488-97</t>
  </si>
  <si>
    <t>Пруток В95 200   ГОСТ 21488-97</t>
  </si>
  <si>
    <t>Пруток В95 210   ГОСТ 21488-97</t>
  </si>
  <si>
    <t>Пруток В95 220   ГОСТ 21488-97</t>
  </si>
  <si>
    <t>Пруток В95 250   ГОСТ 21488-97</t>
  </si>
  <si>
    <t>Пруток В95 300   ГОСТ 21488-97</t>
  </si>
  <si>
    <t>Пруток В95 350   ГОСТ 21488-97</t>
  </si>
  <si>
    <t>Пруток В95 400   ГОСТ 21488-97</t>
  </si>
  <si>
    <t>Пруток В95 80   ГОСТ 21488-97</t>
  </si>
  <si>
    <t>Пруток В95 85   ГОСТ 21488-97</t>
  </si>
  <si>
    <t>Пруток В95Т1 10   ГОСТ 21488-97</t>
  </si>
  <si>
    <t>Пруток В95Т1 100   ГОСТ 21488-97</t>
  </si>
  <si>
    <t>Пруток В95Т1 110  ГОСТ 21488-97</t>
  </si>
  <si>
    <t>Пруток В95Т1 110  ТУ 1-8-261-2002</t>
  </si>
  <si>
    <t>Пруток В95Т1 12   ГОСТ 21488-97</t>
  </si>
  <si>
    <t>Пруток В95Т1 12 ШГ   ГОСТ 21488-97</t>
  </si>
  <si>
    <t>Пруток В95Т1 120   ТУ 1-8-261-2002</t>
  </si>
  <si>
    <t>Пруток В95Т1 14   ГОСТ 21488-97</t>
  </si>
  <si>
    <t>Пруток В95Т1 140   ГОСТ 21488-97</t>
  </si>
  <si>
    <t>Пруток В95Т1 150   ГОСТ 21488-97</t>
  </si>
  <si>
    <t>Пруток В95Т1 16   ГОСТ 21488-97</t>
  </si>
  <si>
    <t>Пруток В95Т1 160   ГОСТ 21488-97</t>
  </si>
  <si>
    <t>Пруток В95Т1 160   ТУ 1-8-261-2002</t>
  </si>
  <si>
    <t>Пруток В95Т1 18   ГОСТ 21488-97</t>
  </si>
  <si>
    <t>Пруток В95Т1 200   ГОСТ 21488-97</t>
  </si>
  <si>
    <t>Пруток В95Т1 22   ГОСТ 21488-97</t>
  </si>
  <si>
    <t>Пруток В95Т1 220   ГОСТ 21488-97</t>
  </si>
  <si>
    <t>Пруток В95Т1 24   ГОСТ 21488-97</t>
  </si>
  <si>
    <t>Пруток В95Т1 24 П   ГОСТ 21488-97</t>
  </si>
  <si>
    <t>Пруток В95ПЧТ1 25 АТП   ОСТ 1.90395-91</t>
  </si>
  <si>
    <t>Пруток В95Т1 250   ГОСТ 21488-97</t>
  </si>
  <si>
    <t>Пруток В95Т1 28   ГОСТ 21488-97</t>
  </si>
  <si>
    <t>Пруток В95Т1 30   ГОСТ 21488-97</t>
  </si>
  <si>
    <t>Пруток В95Т1 32   ГОСТ 21488-97</t>
  </si>
  <si>
    <t>Пруток В95Т1 35   ГОСТ 21488-97</t>
  </si>
  <si>
    <t>Пруток В95Т1 40   ГОСТ 21488-97</t>
  </si>
  <si>
    <t>Пруток В95Т1 42   ГОСТ 21488-97</t>
  </si>
  <si>
    <t>Пруток В95Т1 45   ГОСТ 21488-97</t>
  </si>
  <si>
    <t>Пруток В95Т1 50   ГОСТ 21488-97</t>
  </si>
  <si>
    <t>Пруток В95Т1 55   ГОСТ 21488-97</t>
  </si>
  <si>
    <t>Пруток В95Т1 60   ГОСТ 21488-97</t>
  </si>
  <si>
    <t>Пруток В95Т1 65   ГОСТ 21488-97</t>
  </si>
  <si>
    <t>Пруток В95Т1 75   ГОСТ 21488-97</t>
  </si>
  <si>
    <t>Пруток В95Т1 80   ГОСТ 21488-97</t>
  </si>
  <si>
    <t>Пруток В95Т1 85   ГОСТ 21488-97</t>
  </si>
  <si>
    <t>Пруток В95Т1 90   ГОСТ 21488-97</t>
  </si>
  <si>
    <t>Пруток В95Т1 95   ГОСТ 21488-97</t>
  </si>
  <si>
    <t>Пруток Д1 ПП 100 АТП   ГОСТ 21488-97</t>
  </si>
  <si>
    <t>Пруток Д1Т 100   ГОСТ 21488-97</t>
  </si>
  <si>
    <t>Пруток Д1Т 12 ГОСТ 21488-97</t>
  </si>
  <si>
    <t>Пруток Д1Т 15 АТП   ГОСТ 21488-97</t>
  </si>
  <si>
    <t>Пруток Д1 150   ГОСТ 21488-97</t>
  </si>
  <si>
    <t>Пруток Д1Т 17 ШГ АТП   ГОСТ 21488-97</t>
  </si>
  <si>
    <t xml:space="preserve">Пруток Д1Т 18 П  ГОСТ 21488-97 </t>
  </si>
  <si>
    <t>Пруток Д1Т 19 ШГ АТП   ГОСТ 21488-97</t>
  </si>
  <si>
    <t>Пруток Д1Т 21 АТП   ГОСТ 21488-97</t>
  </si>
  <si>
    <t>Пруток Д1Т 25 ГОСТ 21488-97</t>
  </si>
  <si>
    <t>Пруток Д1Т 28 ГОСТ 21488-97</t>
  </si>
  <si>
    <t xml:space="preserve">Пруток Д1Т 30   ГОСТ 21488-97  </t>
  </si>
  <si>
    <t>Пруток Д1Т 36   ГОСТ 21488-97</t>
  </si>
  <si>
    <t xml:space="preserve">Пруток Д1Т 40   ГОСТ 21488-97 </t>
  </si>
  <si>
    <t>Пруток Д1Т 46 ШГ   ГОСТ 21488-97</t>
  </si>
  <si>
    <t>Пруток Д1Т 50   ГОСТ 21488-97</t>
  </si>
  <si>
    <t>Пруток Д1Т 6   ГОСТ 21488-97</t>
  </si>
  <si>
    <t xml:space="preserve">Пруток Д1Т 60   ГОСТ 21488-97 </t>
  </si>
  <si>
    <t xml:space="preserve">Пруток Д1Т 70   ГОСТ 21488-97 </t>
  </si>
  <si>
    <t xml:space="preserve">Пруток Д16 110   ГОСТ 21488-97 </t>
  </si>
  <si>
    <t xml:space="preserve">Пруток Д16 110 АТП   ГОСТ 21488-97 </t>
  </si>
  <si>
    <t xml:space="preserve">Пруток Д16 120   ГОСТ 21488-97 </t>
  </si>
  <si>
    <t xml:space="preserve">Пруток Д16 120 АТП   ГОСТ 21488-97 </t>
  </si>
  <si>
    <t xml:space="preserve">Пруток Д16 130 АТП   ГОСТ 21488-97 </t>
  </si>
  <si>
    <t xml:space="preserve">Пруток Д16 140   ГОСТ 21488-97 </t>
  </si>
  <si>
    <t>Пруток Д16 140 АТП   ГОСТ 21488-97</t>
  </si>
  <si>
    <t>Пруток Д16Ч 140 АТП   ОСТ 1.90395-91</t>
  </si>
  <si>
    <t xml:space="preserve">Пруток Д16 150   ГОСТ 21488-97 </t>
  </si>
  <si>
    <t xml:space="preserve">Пруток Д16 150 АТП   ГОСТ 21488-97 </t>
  </si>
  <si>
    <t xml:space="preserve">Пруток Д16 ПП 150   ГОСТ 21488-97 </t>
  </si>
  <si>
    <t xml:space="preserve">Пруток Д16 160   ГОСТ 21488-97 </t>
  </si>
  <si>
    <t xml:space="preserve">Пруток Д16 160 АТП   ГОСТ 21488-97 </t>
  </si>
  <si>
    <t xml:space="preserve">Пруток Д16 170   ГОСТ 21488-97 </t>
  </si>
  <si>
    <t xml:space="preserve">Пруток Д16 180   ГОСТ 21488-97 </t>
  </si>
  <si>
    <t>Пруток Д16 180 АТП   ГОСТ 21488-97</t>
  </si>
  <si>
    <t xml:space="preserve">Пруток Д16 190   ГОСТ 21488-97 </t>
  </si>
  <si>
    <t>Пруток Д16 190 АТП   ГОСТ 21488-97</t>
  </si>
  <si>
    <t xml:space="preserve">Пруток Д16 20  ГОСТ 21488-97 </t>
  </si>
  <si>
    <t xml:space="preserve">Пруток Д16 200   ГОСТ 21488-97 </t>
  </si>
  <si>
    <t>Пруток Д16 200 АТП   ГОСТ 21488-97</t>
  </si>
  <si>
    <t xml:space="preserve">Пруток Д16 210   ГОСТ 21488-97 </t>
  </si>
  <si>
    <t xml:space="preserve">Пруток Д16 220   ГОСТ 21488-97 </t>
  </si>
  <si>
    <t>Пруток Д16 220 АТП   ГОСТ 21488-97</t>
  </si>
  <si>
    <t xml:space="preserve">Пруток Д16 230   ГОСТ 21488-97 </t>
  </si>
  <si>
    <t xml:space="preserve">Пруток Д16 240   ГОСТ 21488-97 </t>
  </si>
  <si>
    <t xml:space="preserve">Пруток Д16 250   ГОСТ 21488-97 </t>
  </si>
  <si>
    <t>Пруток Д16 250 АТП   ГОСТ 21488-97</t>
  </si>
  <si>
    <t xml:space="preserve">Пруток Д16 260   ГОСТ 21488-97 </t>
  </si>
  <si>
    <t>Пруток Д16 280   ГОСТ 21488-97</t>
  </si>
  <si>
    <t xml:space="preserve">Пруток Д16 300   ГОСТ 21488-97 </t>
  </si>
  <si>
    <t xml:space="preserve">Пруток Д16 310   ГОСТ 21488-97 </t>
  </si>
  <si>
    <t xml:space="preserve">Пруток Д16 320   ГОСТ 21488-97 </t>
  </si>
  <si>
    <t xml:space="preserve">Пруток Д16 350   ГОСТ 21488-97 </t>
  </si>
  <si>
    <t xml:space="preserve">Пруток Д16 40 П   ГОСТ 21488-97 </t>
  </si>
  <si>
    <t xml:space="preserve">Пруток Д16 400   ГОСТ 21488-97 </t>
  </si>
  <si>
    <t>Пруток Д16 42   ГОСТ 21488-97</t>
  </si>
  <si>
    <t xml:space="preserve">Пруток Д16 45   ГОСТ 21488-97 </t>
  </si>
  <si>
    <t>Пруток Д16 55   ГОСТ 21488-97</t>
  </si>
  <si>
    <t xml:space="preserve">Пруток Д16 85 КВ П   ГОСТ 21488-97 </t>
  </si>
  <si>
    <t xml:space="preserve">Пруток Д16Т 100   ГОСТ 21488-97 </t>
  </si>
  <si>
    <t>Пруток Д16Т 100 АТП   ГОСТ 21488-97</t>
  </si>
  <si>
    <t>Пруток Д16Т 100 П   ГОСТ 21488-97</t>
  </si>
  <si>
    <t>Пруток Д16ЧТ 100 АТП   ОСТ 1.90395-91</t>
  </si>
  <si>
    <t>Пруток Д16Т 12   ГОСТ 21488-97</t>
  </si>
  <si>
    <t>Пруток Д16Т 12 АТП   ГОСТ 21488-97</t>
  </si>
  <si>
    <t>Пруток Д16Т 120   ТУ 1-8-261-2002</t>
  </si>
  <si>
    <t>Пруток Д16Т 120 АТП   ГОСТ 21488-97</t>
  </si>
  <si>
    <t>Пруток Д16Т 130 АТП   ГОСТ 21488-97</t>
  </si>
  <si>
    <t>Пруток Д16Т 14 ШГ   ГОСТ 21488-97</t>
  </si>
  <si>
    <t>Пруток Д16Т 15   ГОСТ 21488-97</t>
  </si>
  <si>
    <t>Пруток Д16Т 150   ГОСТ 21488-97</t>
  </si>
  <si>
    <t>Пруток Д16Т 150   ТУ 1-8-261-2002</t>
  </si>
  <si>
    <t>Пруток Д16Т 16   ГОСТ 21488-97</t>
  </si>
  <si>
    <t>Пруток Д16Т 160   ГОСТ 21488-97</t>
  </si>
  <si>
    <t>Пруток Д16Т 160   ТУ 1-8-261-2002</t>
  </si>
  <si>
    <t>Пруток Д16Т 17 КВ   ГОСТ 21488-97</t>
  </si>
  <si>
    <t>Пруток Д16Т ШГ 17 П АТП   ГОСТ 21488-97</t>
  </si>
  <si>
    <t>Пруток Д16Т 17 ШГ   ГОСТ 21488-97</t>
  </si>
  <si>
    <t>Пруток Д16Т 18   ГОСТ 21488-97</t>
  </si>
  <si>
    <t>Пруток Д16Т 18 АТП   ГОСТ 21488-97</t>
  </si>
  <si>
    <t>Пруток Д16ЧТ 18 АТП   ОСТ 1.90395-91</t>
  </si>
  <si>
    <t>Пруток Д16Т 180   ТУ 1-8-261-2002</t>
  </si>
  <si>
    <t>Пруток Д16Т 19 ШГ   ГОСТ 21488-97</t>
  </si>
  <si>
    <t>Пруток Д16Т 20   ГОСТ 21488-97</t>
  </si>
  <si>
    <t>Пруток Д16Т 20 АТП   ГОСТ 21488-97</t>
  </si>
  <si>
    <t>Пруток Д16Т 20 П   ГОСТ 21488-97</t>
  </si>
  <si>
    <t>Пруток Д16Т 200   ТУ 1-8-261-2002</t>
  </si>
  <si>
    <t>Пруток Д16Т 210   ГОСТ 21488-97</t>
  </si>
  <si>
    <t>Пруток Д16Т 22   ГОСТ 21488-97</t>
  </si>
  <si>
    <t>Пруток Д16Т 22 П   ГОСТ 21488-97</t>
  </si>
  <si>
    <t>Пруток Д16Т 22 ШГ   ГОСТ 21488-97</t>
  </si>
  <si>
    <t>Пруток Д16Т 230   ГОСТ 21488-97</t>
  </si>
  <si>
    <t>Пруток Д16Т 24   ГОСТ 21488-97</t>
  </si>
  <si>
    <t>Пруток Д16Т ШГ 24 П АТП   ГОСТ 21488-97</t>
  </si>
  <si>
    <t>Пруток Д16ЧТ 24 ШГ АТП   ОСТ 1.90395-91</t>
  </si>
  <si>
    <t>Пруток Д16Т 24 ШГ   ГОСТ 21488-97</t>
  </si>
  <si>
    <t>Пруток Д16Т 25   ГОСТ 21488-97</t>
  </si>
  <si>
    <t>Пруток Д16Т 25 АТП   ГОСТ 21488-97</t>
  </si>
  <si>
    <t>Пруток Д16Т 26   ГОСТ 21488-97</t>
  </si>
  <si>
    <t>Пруток Д16Т 26 П   ГОСТ 21488-97</t>
  </si>
  <si>
    <t>Пруток Д16Т 27 ШГ   ГОСТ 21488-97</t>
  </si>
  <si>
    <t>Пруток Д16Т 28   ГОСТ 21488-97</t>
  </si>
  <si>
    <t>Пруток Д16Т 28 П   ГОСТ 21488-97</t>
  </si>
  <si>
    <t>Пруток Д16Т 30   ГОСТ 21488-97</t>
  </si>
  <si>
    <t>Пруток Д16Т 30 ШГ   ГОСТ 21488-97</t>
  </si>
  <si>
    <t>Пруток Д16Т 32 ШГ   ГОСТ 21488-97</t>
  </si>
  <si>
    <t>Пруток Д16Т 35   ГОСТ 21488-97</t>
  </si>
  <si>
    <t>Пруток Д16Т 35 АТП   ГОСТ 21488-97</t>
  </si>
  <si>
    <t>Пруток Д16Т 36   ГОСТ 21488-97</t>
  </si>
  <si>
    <t>Пруток Д16Т 36 ШГ   ГОСТ 21488-97</t>
  </si>
  <si>
    <t>Пруток Д16Т 40   ГОСТ 21488-97</t>
  </si>
  <si>
    <t>Пруток Д16Т 41 ШГ   ГОСТ 21488-97</t>
  </si>
  <si>
    <t>Пруток Д16Т 42   ГОСТ 21488-97</t>
  </si>
  <si>
    <t>Пруток Д16Т 45   ГОСТ 21488-97</t>
  </si>
  <si>
    <t>Пруток Д16Т 45 АТП   ГОСТ 21488-97</t>
  </si>
  <si>
    <t>Пруток Д16Т 46 ШГ   ГОСТ 21488-97</t>
  </si>
  <si>
    <t>Пруток Д16Т 48   ГОСТ 21488-97</t>
  </si>
  <si>
    <t>Пруток Д16Т 50   ГОСТ 21488-97</t>
  </si>
  <si>
    <t>Пруток Д16Т 50 АТП   ГОСТ 21488-97</t>
  </si>
  <si>
    <t>Пруток Д16Т 52   ГОСТ 21488-97</t>
  </si>
  <si>
    <t>Пруток Д16Т 55   ГОСТ 21488-97</t>
  </si>
  <si>
    <t>Пруток Д16Т 58   ГОСТ 21488-97</t>
  </si>
  <si>
    <t>Пруток Д16Т 6   ГОСТ 21488-97</t>
  </si>
  <si>
    <t>Пруток Д16Т 6 П   ГОСТ 21488-97</t>
  </si>
  <si>
    <t>Пруток Д16Т 60   ГОСТ 21488-97</t>
  </si>
  <si>
    <t>Пруток Д16Т 65   ГОСТ 21488-97</t>
  </si>
  <si>
    <t>Пруток Д16Т 70   ГОСТ 21488-97</t>
  </si>
  <si>
    <t>Пруток Д16Т 75   ГОСТ 21488-97</t>
  </si>
  <si>
    <t>Пруток Д16Т 8   ГОСТ 21488-97</t>
  </si>
  <si>
    <t>Пруток Д16Т 80   ГОСТ 21488-97</t>
  </si>
  <si>
    <t>Пруток Д16Т 80 АТП   ГОСТ 21488-97</t>
  </si>
  <si>
    <t>Пруток Д16Т 85   ГОСТ 21488-97</t>
  </si>
  <si>
    <t>Пруток Д16Т 90   ГОСТ 21488-97</t>
  </si>
  <si>
    <t>Пруток Д16Т 95   ГОСТ 21488-97</t>
  </si>
  <si>
    <t>Пруток Д16Т ПП 40   ГОСТ 21488-97</t>
  </si>
  <si>
    <t>Пруток Д20 30   ОСТ 1.90395-91</t>
  </si>
  <si>
    <t>Пруток МА14Т1 250   ГОСТ 18351-73</t>
  </si>
  <si>
    <t>Труба АВТ1 70х12,5   ГОСТ 18482-79</t>
  </si>
  <si>
    <t>Труба АД1 110х5   ГОСТ 18482-79</t>
  </si>
  <si>
    <t>Труба АД1М 10х1   ГОСТ 18475-82</t>
  </si>
  <si>
    <t>Труба АД1М 6х0,75   ГОСТ 18475-82</t>
  </si>
  <si>
    <t>Труба АД1М 6х1   ГОСТ 18475-82</t>
  </si>
  <si>
    <t>Труба АД1М 8х1   ГОСТ 18475-82</t>
  </si>
  <si>
    <t>Труба АД31Т 90х5х3000   ГОСТ 18482-79</t>
  </si>
  <si>
    <t>Труба АК6Т1 360х45   ОСТ 1.92048-90</t>
  </si>
  <si>
    <t>Труба АМГ2М 28х2   ОСТ 1.92096-83</t>
  </si>
  <si>
    <t>Труба АМГ2М 30х1,5   ОСТ 1.92096-83</t>
  </si>
  <si>
    <t>Труба АМГ2М 32х1   ОСТ 1.92096-83</t>
  </si>
  <si>
    <t>Труба АМГ2М 42х1   ОСТ 1.92096-83</t>
  </si>
  <si>
    <t>Труба АМГ2М 6х1   ОСТ 1.92096-83</t>
  </si>
  <si>
    <t>Труба АМГ2М 75х1,5   ОСТ 1.92096-83</t>
  </si>
  <si>
    <t>Труба АМГ2М 8х1   ОСТ 1.92096-83</t>
  </si>
  <si>
    <t>Труба АМГ3 165х32,5   ГОСТ 18482-79</t>
  </si>
  <si>
    <t>Труба АМГ3 220х10   ГОСТ 18482-79</t>
  </si>
  <si>
    <t>Труба АМГ3 220х65   ГОСТ 18482-79</t>
  </si>
  <si>
    <t>Труба АМГ3 230х65   ГОСТ 18482-79</t>
  </si>
  <si>
    <t>Труба АМГ3 255х65   ГОСТ 18482-79</t>
  </si>
  <si>
    <t>Труба АМГ3 380х90   ОСТ 1.92048-90</t>
  </si>
  <si>
    <t>Труба АМГ3М 12х3   ОСТ 1.92096-83</t>
  </si>
  <si>
    <t>Труба АМГ3М  16х3 ОСТ 1.92096-83</t>
  </si>
  <si>
    <t>Труба АМГ3М 24х1</t>
  </si>
  <si>
    <t>Труба АМГ3М 255х65   ГОСТ 18482-79</t>
  </si>
  <si>
    <t>Труба АМГ3М 25х3   ОСТ 1.92096-83</t>
  </si>
  <si>
    <t>Труба АМГ3М 30х3   ОСТ 1.92096-83</t>
  </si>
  <si>
    <t>Труба АМГ3М 35х3   ОСТ 1.92096-83</t>
  </si>
  <si>
    <t>Труба АМГ3М 40х1,5   ОСТ 1.92096-83</t>
  </si>
  <si>
    <t>Труба АМГ5М 18х1 ОСТ 1.92096-83</t>
  </si>
  <si>
    <t>Труба АМГ5М 36х2   ОСТ 1.92096-83</t>
  </si>
  <si>
    <t>Труба АМГ5М 38х1,5   ОСТ 1.92096-83</t>
  </si>
  <si>
    <t>Труба АМГ5М 40х3   ОСТ 1.92096-83</t>
  </si>
  <si>
    <t>Труба АМГ5М 42х1,5   ОСТ 1.92096-83</t>
  </si>
  <si>
    <t>Труба АМГ5М 48х1,5   ОСТ 1.92096-83</t>
  </si>
  <si>
    <t>Труба АМГ5М 54х1,5   ОСТ 1.92096-83</t>
  </si>
  <si>
    <t>Труба АМГ5М 65х2   ГОСТ 18482-79</t>
  </si>
  <si>
    <t>Труба АМГ5М 75х2   ОСТ 1.92096-83</t>
  </si>
  <si>
    <t>Труба АМГ5М 80х4   ГОСТ 18482-79</t>
  </si>
  <si>
    <t>Труба АМГ6 175х30   ГОСТ 18482-79</t>
  </si>
  <si>
    <t>Труба АМГ6 420х85   ОСТ 1.92048-90</t>
  </si>
  <si>
    <t>Труба АМГ6 50х7   ГОСТ 18482-79</t>
  </si>
  <si>
    <t>Труба АМГ6 55х12,5   ГОСТ 18482-79</t>
  </si>
  <si>
    <t>Труба АМГ6 60х8   ГОСТ 18482-79</t>
  </si>
  <si>
    <t>Труба АМГ6 65х12,5   ГОСТ 18482-79</t>
  </si>
  <si>
    <t>Труба АМГ6 70х20   ГОСТ 18482-79</t>
  </si>
  <si>
    <t>Труба АМГ6 75х6   ГОСТ 18482-79</t>
  </si>
  <si>
    <t>Труба АМГ6 80х10   ГОСТ 18482-79</t>
  </si>
  <si>
    <t>Труба АМГ6 95х12,5</t>
  </si>
  <si>
    <t>Труба АМГ6М 100х17,5   ГОСТ 18482-79</t>
  </si>
  <si>
    <t>Труба АМГ6М 160х20   ГОСТ 18482-79</t>
  </si>
  <si>
    <t xml:space="preserve">Труба АМГ6М 16х1,5   ОСТ 1.92096-83 </t>
  </si>
  <si>
    <t>Труба АМГ6М 18х1,5   ОСТ 1.92096-83</t>
  </si>
  <si>
    <t>Труба АМГ6М 18х3   ОСТ 1.92096-83</t>
  </si>
  <si>
    <t>Труба АМГ6М 20х1,5хНД   ОСТ 1.92096-83</t>
  </si>
  <si>
    <t>Труба АМГ6М 20х2   ОСТ 1.92096-83</t>
  </si>
  <si>
    <t>Труба АМГ6М 22х3   ГОСТ 18482-79</t>
  </si>
  <si>
    <t>Труба АМГ6М 25х1,5   ОСТ 192096-83</t>
  </si>
  <si>
    <t>Труба АМГ6М 25х3   ГОСТ 18482-79</t>
  </si>
  <si>
    <t>Труба АМГ6М 28х4   ГОСТ 18482-79</t>
  </si>
  <si>
    <t>Труба АМГ6М 28х5   ГОСТ 18482-79</t>
  </si>
  <si>
    <t>Труба АМГ6М 30х2   ГОСТ 18482-79</t>
  </si>
  <si>
    <t>Труба АМГ6М 30х3   ГОСТ 18482-79</t>
  </si>
  <si>
    <t>Труба АМГ6М 30х3   ОСТ 1.92096-83</t>
  </si>
  <si>
    <t>Труба АМГ6М 34х3,5 АТП   ОСТ 1.92096-83</t>
  </si>
  <si>
    <t>Труба АМГ6М 35х3   ОСТ 1.92096-83</t>
  </si>
  <si>
    <t>Труба АМГ6М 40х2   ГОСТ 18482-79</t>
  </si>
  <si>
    <t>Труба АМГ6М 40х3   ГОСТ 18482-79</t>
  </si>
  <si>
    <t>Труба АМГ6М 410х30х1900   ОСТ 1.92048-90</t>
  </si>
  <si>
    <t>Труба АМГ6М 42х4   ОСТ 1.92096-83</t>
  </si>
  <si>
    <t>Труба АМГ6М 45х30х4х4000    ТУ 1-801-174-02</t>
  </si>
  <si>
    <t>Труба АМГ6М 50х4   ОСТ 1.92096-83</t>
  </si>
  <si>
    <t>Труба АМГ6М 52х3   ГОСТ 18482-79</t>
  </si>
  <si>
    <t>Труба АМГ6М 55х5 АТП   ГОСТ 18482-79</t>
  </si>
  <si>
    <t>Труба АМГ6М 60х3   ГОСТ 18482-79</t>
  </si>
  <si>
    <t>Труба АМГ6М 60х6   ГОСТ 18482-79</t>
  </si>
  <si>
    <t>Труба АМГ6М 60х6х5100   ГОСТ 18482-79</t>
  </si>
  <si>
    <t>Труба АМГ6М 65х4   ГОСТ 18482-79</t>
  </si>
  <si>
    <t>Труба АМГ6М 70х3   ГОСТ 18482-79</t>
  </si>
  <si>
    <t>Труба АМГ6М 80х3   ГОСТ 18482-79</t>
  </si>
  <si>
    <t>Труба АМГ6М 90х2   ОСТ 1.92096-83</t>
  </si>
  <si>
    <t>Труба АМГ6М 90х5   ГОСТ 18482-79</t>
  </si>
  <si>
    <t>Труба Д16 280х20    ГОСТ18482-79</t>
  </si>
  <si>
    <t>Труба Д16 320х20    ОСТ 1 92048-90</t>
  </si>
  <si>
    <t>Труба Д16Т 14х1,5   ОСТ 1.92096-83</t>
  </si>
  <si>
    <t>Труба Д16Т 155х10   ГОСТ 18482-79</t>
  </si>
  <si>
    <t>Труба Д16Т 16х1   ОСТ 1-92096-83</t>
  </si>
  <si>
    <t>Труба Д16Т 16х2х4000   ОСТ 1.92096-83</t>
  </si>
  <si>
    <t>Труба Д16Т 18х1,5   ОСТ 1.92096-83</t>
  </si>
  <si>
    <t>Труба Д16Т 18х2   ОСТ 1.92096-83</t>
  </si>
  <si>
    <t>Труба Д16Т 20х1,5   ОСТ 1.92096-83</t>
  </si>
  <si>
    <t>Труба Д16Т 20х2   ОСТ 1.92096-83</t>
  </si>
  <si>
    <t>Труба Д16Т 22х1,5   ОСТ 1.92096-83</t>
  </si>
  <si>
    <t>Труба Д16Т 25х1,5   ОСТ 1.92096-83</t>
  </si>
  <si>
    <t>Труба Д16Т 25х1,5х4000   ОСТ 1.92096-83</t>
  </si>
  <si>
    <t>Труба Д16Т 25х2   ОСТ 1.92096-83</t>
  </si>
  <si>
    <t>Труба Д16Т 25х3   ОСТ 1.92096-83</t>
  </si>
  <si>
    <t>Труба Д16Т 280х20   ГОСТ 18482-79</t>
  </si>
  <si>
    <t>Труба Д16Т 30х1,2   ОСТ 1.92096-83</t>
  </si>
  <si>
    <t>Труба Д16Т 30х1,5х4000   ОСТ 1.92096-83</t>
  </si>
  <si>
    <t xml:space="preserve">Труба Д16Т 30х2   ОСТ 1.92096-83 </t>
  </si>
  <si>
    <t>Труба Д16Т 32х2   ОСТ 1.92096-83</t>
  </si>
  <si>
    <t>Труба Д16Т 36х1,5   ОСТ 1.92096-83</t>
  </si>
  <si>
    <t>Труба Д16Т 40х1,5   ОСТ 1.92096-83</t>
  </si>
  <si>
    <t xml:space="preserve">Труба Д16Т 40х2   ОСТ 1.92096-83 </t>
  </si>
  <si>
    <t>Труба Д16Т 42х10   ГОСТ 18482-79</t>
  </si>
  <si>
    <t>Труба Д16Т 45х1,5   ОСТ 1.92096-83</t>
  </si>
  <si>
    <t>Труба Д16Т 48х12,5   ГОСТ 18482-79</t>
  </si>
  <si>
    <t>Труба Д16Т 50х3   ОСТ 1.92096-83</t>
  </si>
  <si>
    <t>Труба Д16Т 52х6   ГОСТ 18482-79</t>
  </si>
  <si>
    <t>Труба Д16Т 60х5   ГОСТ 18482-79</t>
  </si>
  <si>
    <t>Труба Д16Т 75х5   ОСТ 1.92096-83</t>
  </si>
  <si>
    <t>Труба Д16Т 80х2,5   ОСТ 1.92096-83</t>
  </si>
  <si>
    <t>Труба Д16Т 80х5   ГОСТ 18482-79</t>
  </si>
  <si>
    <t>Труба Д16Т 85х5   ГОСТ 18482-79</t>
  </si>
  <si>
    <t>Труба Д16Т 85х6   ГОСТ 18482-79</t>
  </si>
  <si>
    <t>Труба Д16Т 90х5   ГОСТ 18482-79</t>
  </si>
  <si>
    <t>Труба Д16Т 95х12,5   ГОСТ 18482-79</t>
  </si>
  <si>
    <t>Труба Д16Т 95х25   ГОСТ 18482-79</t>
  </si>
  <si>
    <t>Труба Д16Т 95х30   ГОСТ 18482-79</t>
  </si>
  <si>
    <t>Труба Д16Т 95х8   ГОСТ 18482-79</t>
  </si>
  <si>
    <t>Труба Д1Т 20х2,5   ГОСТ 18482-79</t>
  </si>
  <si>
    <t>Труба Д1Т 24х2,5   ГОСТ 18475-82</t>
  </si>
  <si>
    <t>Труба Д1Т 40х10   ГОСТ 18482-79</t>
  </si>
  <si>
    <t>Труба Д1Т 45х12,5   ГОСТ 18482-79</t>
  </si>
  <si>
    <t>Труба Д1Т 50х1,5   ГОСТ 18475-82</t>
  </si>
  <si>
    <t>Труба Д1Т 58х2   ОСТ 1.92096-83</t>
  </si>
  <si>
    <t>Труба Д1Т 80х2   ГОСТ 18475-82</t>
  </si>
  <si>
    <t>Труба Д1Т 9х2   ГОСТ 18475-82</t>
  </si>
  <si>
    <t>Чушка   ЦАМ4-1   ГОСТ 19424-97</t>
  </si>
  <si>
    <t>Чушка А0 ГОСТ 11069-2001</t>
  </si>
  <si>
    <t>Чушка А5 ГОСТ 11069-2001</t>
  </si>
  <si>
    <t>Чушка А7 ГОСТ 11069-2001</t>
  </si>
  <si>
    <t>Чушка А8 ГОСТ 11069-2001</t>
  </si>
  <si>
    <t>Чушка А85 ГОСТ 11069-2001</t>
  </si>
  <si>
    <t>Чушка А99 ГОСТ 11069-2001</t>
  </si>
  <si>
    <t>Чушка АВ91 ГОСТ 295-98</t>
  </si>
  <si>
    <t>Чушка АД31 ГОСТ 4784-97</t>
  </si>
  <si>
    <t>Чушка АК12 ГОСТ 1583-93</t>
  </si>
  <si>
    <t>Чушка АК12М2 ГОСТ 1583-93</t>
  </si>
  <si>
    <t>Чушка АК12ММгН ГОСТ 1583-93</t>
  </si>
  <si>
    <t>Чушка АК12ПЧ ГОСТ 1583-93</t>
  </si>
  <si>
    <t>Чушка АК5М2 ГОСТ 1583-93</t>
  </si>
  <si>
    <t>Чушка АК5М7  ГОСТ 1583-93</t>
  </si>
  <si>
    <t>Чушка АК7 ГОСТ 1583-93</t>
  </si>
  <si>
    <t>Чушка АК7Ч ГОСТ 1583-93</t>
  </si>
  <si>
    <t>Чушка АК8М ГОСТ 1583-93</t>
  </si>
  <si>
    <t>Чушка АК9 ГОСТ 1583-93</t>
  </si>
  <si>
    <t>Чушка АК9М2 ГОСТ 1583-93</t>
  </si>
  <si>
    <t>Чушка АК9Ч ГОСТ 1583-93</t>
  </si>
  <si>
    <t>Чушка Б83 Баббит ГОСТ 1320-74</t>
  </si>
  <si>
    <t>Чушка Бр.АЖ10-3 ГОСТ 614-97</t>
  </si>
  <si>
    <t>Чушка Бр.АЖМц10-3-2 ГОСТ 614-97</t>
  </si>
  <si>
    <t>Чушка Бр.ОЦС4-4-17 ГОСТ 613-79</t>
  </si>
  <si>
    <t>Чушка Бр.ОЦС5-6-5 ГОСТ 614-79</t>
  </si>
  <si>
    <t>Чушка ЛК-1 ГОСТ 1020-97</t>
  </si>
  <si>
    <t>Чушка ЛКС ГОСТ 1020-97</t>
  </si>
  <si>
    <t>Чушка ЛМцС ГОСТ 1020-97</t>
  </si>
  <si>
    <t>Чушка ЛС ГОСТ 1020-97</t>
  </si>
  <si>
    <t>Чушка ЛСд ГОСТ 1020-97</t>
  </si>
  <si>
    <t>Чушка ЛЦ30А3 ГОСТ 17711-93</t>
  </si>
  <si>
    <t>Лист АМГ6БМ 1,5х1500х3500 АТП  ГОСТ 21631-76</t>
  </si>
  <si>
    <r>
      <rPr>
        <b/>
        <sz val="18"/>
        <rFont val="Arial Cyr"/>
        <family val="0"/>
      </rPr>
      <t xml:space="preserve">ООО УПК "СетМет"  </t>
    </r>
    <r>
      <rPr>
        <b/>
        <sz val="12"/>
        <rFont val="Arial Cyr"/>
        <family val="0"/>
      </rPr>
      <t xml:space="preserve">                                  8</t>
    </r>
    <r>
      <rPr>
        <sz val="12"/>
        <rFont val="Arial Cyr"/>
        <family val="0"/>
      </rPr>
      <t>(343)206-16-49, 8(992)00-41-571 Александр</t>
    </r>
    <r>
      <rPr>
        <b/>
        <sz val="12"/>
        <rFont val="Arial Cyr"/>
        <family val="0"/>
      </rPr>
      <t xml:space="preserve"> s_met1@mail.ru</t>
    </r>
    <r>
      <rPr>
        <sz val="12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</si>
</sst>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₩&quot;#,##0;\-&quot;₩&quot;#,##0"/>
    <numFmt numFmtId="173" formatCode="&quot;₩&quot;#,##0;[Red]#,##0"/>
    <numFmt numFmtId="174" formatCode="&quot;₩&quot;#,##0.00;#,##0.00"/>
    <numFmt numFmtId="175" formatCode="&quot;₩&quot;#,##0.00;[Red]#,##0.00"/>
    <numFmt numFmtId="176" formatCode="_-&quot;₩&quot;* #,##0_-;_-&quot;₩&quot;* \-#,##0_-;_-&quot;₩&quot;* &quot;-&quot;_-;_-* @_-"/>
    <numFmt numFmtId="177" formatCode="_-* #,##0_-;_-* \-#,##0_-;_-* &quot;-&quot;_-;_-* @_-"/>
    <numFmt numFmtId="178" formatCode="_-&quot;₩&quot;* #,##0.00_-;_-&quot;₩&quot;* \-#,##0.00_-;_-&quot;₩&quot;* &quot;-&quot;_-;_-* @_-"/>
    <numFmt numFmtId="179" formatCode="_-* #,##0.00_-;_-* \-#,##0.00_-;_-* &quot;-&quot;_-;_-* 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"/>
    <numFmt numFmtId="185" formatCode="#,##0.00_р_."/>
    <numFmt numFmtId="186" formatCode="0.0"/>
    <numFmt numFmtId="187" formatCode="#,##0_р_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;[Red]\-#,##0.000"/>
    <numFmt numFmtId="194" formatCode="0.000;[Red]\-0.000"/>
  </numFmts>
  <fonts count="34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u val="single"/>
      <sz val="8"/>
      <color rgb="FF0000FF"/>
      <name val="Arial Cyr"/>
      <family val="0"/>
    </font>
    <font>
      <u val="single"/>
      <sz val="8"/>
      <color rgb="FF7F007F"/>
      <name val="Arial Cyr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6" borderId="0" applyNumberFormat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86" fontId="1" fillId="0" borderId="10" xfId="0" applyNumberFormat="1" applyFont="1" applyBorder="1" applyAlignment="1">
      <alignment horizontal="left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187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86" fontId="1" fillId="25" borderId="10" xfId="0" applyNumberFormat="1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/>
    </xf>
    <xf numFmtId="184" fontId="1" fillId="0" borderId="10" xfId="0" applyNumberFormat="1" applyFont="1" applyBorder="1" applyAlignment="1">
      <alignment horizontal="right"/>
    </xf>
    <xf numFmtId="184" fontId="1" fillId="24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3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4" fontId="1" fillId="26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86" fontId="1" fillId="0" borderId="11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86" fontId="1" fillId="0" borderId="0" xfId="0" applyNumberFormat="1" applyFont="1" applyBorder="1" applyAlignment="1">
      <alignment horizontal="left"/>
    </xf>
    <xf numFmtId="186" fontId="1" fillId="27" borderId="10" xfId="0" applyNumberFormat="1" applyFont="1" applyFill="1" applyBorder="1" applyAlignment="1">
      <alignment horizontal="left"/>
    </xf>
    <xf numFmtId="186" fontId="1" fillId="28" borderId="10" xfId="0" applyNumberFormat="1" applyFont="1" applyFill="1" applyBorder="1" applyAlignment="1">
      <alignment horizontal="left"/>
    </xf>
    <xf numFmtId="186" fontId="1" fillId="29" borderId="10" xfId="0" applyNumberFormat="1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30" borderId="0" xfId="0" applyFont="1" applyFill="1" applyAlignment="1">
      <alignment/>
    </xf>
    <xf numFmtId="0" fontId="0" fillId="24" borderId="0" xfId="0" applyFont="1" applyFill="1" applyBorder="1" applyAlignment="1">
      <alignment horizontal="lef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2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86" fontId="1" fillId="31" borderId="10" xfId="0" applyNumberFormat="1" applyFont="1" applyFill="1" applyBorder="1" applyAlignment="1">
      <alignment horizontal="left"/>
    </xf>
    <xf numFmtId="186" fontId="1" fillId="24" borderId="10" xfId="0" applyNumberFormat="1" applyFont="1" applyFill="1" applyBorder="1" applyAlignment="1">
      <alignment horizontal="left"/>
    </xf>
    <xf numFmtId="2" fontId="1" fillId="24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184" fontId="1" fillId="32" borderId="1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86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2" fontId="33" fillId="33" borderId="10" xfId="0" applyNumberFormat="1" applyFont="1" applyFill="1" applyBorder="1" applyAlignment="1">
      <alignment/>
    </xf>
    <xf numFmtId="0" fontId="23" fillId="34" borderId="10" xfId="0" applyNumberFormat="1" applyFont="1" applyFill="1" applyBorder="1" applyAlignment="1">
      <alignment vertical="top" wrapText="1"/>
    </xf>
    <xf numFmtId="194" fontId="23" fillId="34" borderId="10" xfId="0" applyNumberFormat="1" applyFont="1" applyFill="1" applyBorder="1" applyAlignment="1">
      <alignment horizontal="right" vertical="top" wrapText="1"/>
    </xf>
    <xf numFmtId="193" fontId="23" fillId="34" borderId="10" xfId="0" applyNumberFormat="1" applyFont="1" applyFill="1" applyBorder="1" applyAlignment="1">
      <alignment horizontal="right" vertical="top" wrapText="1"/>
    </xf>
    <xf numFmtId="194" fontId="23" fillId="34" borderId="10" xfId="0" applyNumberFormat="1" applyFont="1" applyFill="1" applyBorder="1" applyAlignment="1">
      <alignment vertical="top" wrapText="1"/>
    </xf>
    <xf numFmtId="193" fontId="23" fillId="34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4" fillId="24" borderId="11" xfId="0" applyFont="1" applyFill="1" applyBorder="1" applyAlignment="1">
      <alignment horizontal="left"/>
    </xf>
    <xf numFmtId="0" fontId="23" fillId="34" borderId="10" xfId="0" applyNumberFormat="1" applyFont="1" applyFill="1" applyBorder="1" applyAlignment="1">
      <alignment horizontal="left" vertical="top" wrapText="1" indent="1"/>
    </xf>
    <xf numFmtId="0" fontId="23" fillId="34" borderId="10" xfId="53" applyNumberFormat="1" applyFont="1" applyFill="1" applyBorder="1" applyAlignment="1">
      <alignment horizontal="left" vertical="top" wrapText="1"/>
      <protection/>
    </xf>
    <xf numFmtId="194" fontId="23" fillId="34" borderId="10" xfId="53" applyNumberFormat="1" applyFont="1" applyFill="1" applyBorder="1" applyAlignment="1">
      <alignment horizontal="right" vertical="top" wrapText="1"/>
      <protection/>
    </xf>
    <xf numFmtId="0" fontId="27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8.875" defaultRowHeight="12.75"/>
  <cols>
    <col min="1" max="1" width="44.125" style="9" customWidth="1"/>
    <col min="2" max="2" width="11.375" style="40" customWidth="1"/>
    <col min="3" max="3" width="12.625" style="9" customWidth="1"/>
    <col min="4" max="4" width="9.125" style="37" customWidth="1"/>
    <col min="5" max="5" width="8.875" style="16" customWidth="1"/>
    <col min="6" max="6" width="10.625" style="9" bestFit="1" customWidth="1"/>
    <col min="7" max="16384" width="8.875" style="9" customWidth="1"/>
  </cols>
  <sheetData>
    <row r="1" ht="63.75" customHeight="1">
      <c r="A1" s="74" t="s">
        <v>2469</v>
      </c>
    </row>
    <row r="2" spans="1:4" ht="12.75">
      <c r="A2" s="64" t="s">
        <v>925</v>
      </c>
      <c r="B2" s="65">
        <v>250.1</v>
      </c>
      <c r="C2" s="46"/>
      <c r="D2" s="15"/>
    </row>
    <row r="3" spans="1:4" ht="12.75">
      <c r="A3" s="64" t="s">
        <v>924</v>
      </c>
      <c r="B3" s="65">
        <v>119.7</v>
      </c>
      <c r="C3" s="46"/>
      <c r="D3" s="15"/>
    </row>
    <row r="4" spans="1:4" ht="12.75">
      <c r="A4" s="64" t="s">
        <v>923</v>
      </c>
      <c r="B4" s="65">
        <v>134.6</v>
      </c>
      <c r="C4" s="46"/>
      <c r="D4" s="15"/>
    </row>
    <row r="5" spans="1:4" ht="12.75">
      <c r="A5" s="64" t="s">
        <v>922</v>
      </c>
      <c r="B5" s="65">
        <v>319.1</v>
      </c>
      <c r="C5" s="46"/>
      <c r="D5" s="15"/>
    </row>
    <row r="6" spans="1:4" ht="12.75">
      <c r="A6" s="64" t="s">
        <v>921</v>
      </c>
      <c r="B6" s="66">
        <v>1325.2</v>
      </c>
      <c r="C6" s="46"/>
      <c r="D6" s="15"/>
    </row>
    <row r="7" spans="1:4" ht="12.75">
      <c r="A7" s="64" t="s">
        <v>920</v>
      </c>
      <c r="B7" s="65">
        <v>328.8</v>
      </c>
      <c r="C7" s="46"/>
      <c r="D7" s="15"/>
    </row>
    <row r="8" spans="1:4" ht="12.75">
      <c r="A8" s="64" t="s">
        <v>919</v>
      </c>
      <c r="B8" s="65">
        <v>191.3</v>
      </c>
      <c r="C8" s="46"/>
      <c r="D8" s="15"/>
    </row>
    <row r="9" spans="1:4" ht="12.75">
      <c r="A9" s="64" t="s">
        <v>918</v>
      </c>
      <c r="B9" s="65">
        <v>28.6</v>
      </c>
      <c r="C9" s="46"/>
      <c r="D9" s="15"/>
    </row>
    <row r="10" spans="1:5" s="36" customFormat="1" ht="12.75">
      <c r="A10" s="64" t="s">
        <v>499</v>
      </c>
      <c r="B10" s="67">
        <v>4.5</v>
      </c>
      <c r="C10" s="46"/>
      <c r="D10" s="15"/>
      <c r="E10" s="16"/>
    </row>
    <row r="11" spans="1:5" s="36" customFormat="1" ht="12.75">
      <c r="A11" s="64" t="s">
        <v>500</v>
      </c>
      <c r="B11" s="67">
        <v>62</v>
      </c>
      <c r="C11" s="46"/>
      <c r="D11" s="15"/>
      <c r="E11" s="16"/>
    </row>
    <row r="12" spans="1:4" ht="12.75">
      <c r="A12" s="64" t="s">
        <v>501</v>
      </c>
      <c r="B12" s="67">
        <v>301.1</v>
      </c>
      <c r="C12" s="46"/>
      <c r="D12" s="15"/>
    </row>
    <row r="13" spans="1:4" ht="12.75">
      <c r="A13" s="64" t="s">
        <v>502</v>
      </c>
      <c r="B13" s="67">
        <v>113.9</v>
      </c>
      <c r="C13" s="46"/>
      <c r="D13" s="15"/>
    </row>
    <row r="14" spans="1:4" ht="12.75">
      <c r="A14" s="64" t="s">
        <v>503</v>
      </c>
      <c r="B14" s="67">
        <v>411.4</v>
      </c>
      <c r="C14" s="46"/>
      <c r="D14" s="15"/>
    </row>
    <row r="15" spans="1:4" ht="12.75">
      <c r="A15" s="64" t="s">
        <v>504</v>
      </c>
      <c r="B15" s="67">
        <v>336.2</v>
      </c>
      <c r="C15" s="46"/>
      <c r="D15" s="15"/>
    </row>
    <row r="16" spans="1:4" ht="12.75">
      <c r="A16" s="64" t="s">
        <v>505</v>
      </c>
      <c r="B16" s="67">
        <v>103.5</v>
      </c>
      <c r="C16" s="46"/>
      <c r="D16" s="15"/>
    </row>
    <row r="17" spans="1:5" s="36" customFormat="1" ht="12.75">
      <c r="A17" s="64" t="s">
        <v>506</v>
      </c>
      <c r="B17" s="67">
        <v>335.8</v>
      </c>
      <c r="C17" s="46"/>
      <c r="D17" s="15"/>
      <c r="E17" s="16"/>
    </row>
    <row r="18" spans="1:4" ht="12.75">
      <c r="A18" s="64" t="s">
        <v>507</v>
      </c>
      <c r="B18" s="67">
        <v>43.1</v>
      </c>
      <c r="C18" s="46"/>
      <c r="D18" s="15"/>
    </row>
    <row r="19" spans="1:4" ht="12.75">
      <c r="A19" s="64" t="s">
        <v>508</v>
      </c>
      <c r="B19" s="67">
        <v>416.1</v>
      </c>
      <c r="C19" s="46"/>
      <c r="D19" s="15"/>
    </row>
    <row r="20" spans="1:4" ht="12.75">
      <c r="A20" s="64" t="s">
        <v>917</v>
      </c>
      <c r="B20" s="67">
        <v>590.5</v>
      </c>
      <c r="C20" s="46"/>
      <c r="D20" s="15"/>
    </row>
    <row r="21" spans="1:5" s="36" customFormat="1" ht="12.75">
      <c r="A21" s="64" t="s">
        <v>509</v>
      </c>
      <c r="B21" s="67">
        <v>276.8</v>
      </c>
      <c r="C21" s="46"/>
      <c r="D21" s="15"/>
      <c r="E21" s="16"/>
    </row>
    <row r="22" spans="1:5" s="36" customFormat="1" ht="12.75">
      <c r="A22" s="64" t="s">
        <v>510</v>
      </c>
      <c r="B22" s="67">
        <v>485.9</v>
      </c>
      <c r="C22" s="46"/>
      <c r="D22" s="15"/>
      <c r="E22" s="16"/>
    </row>
    <row r="23" spans="1:5" s="36" customFormat="1" ht="12.75">
      <c r="A23" s="64" t="s">
        <v>511</v>
      </c>
      <c r="B23" s="67">
        <v>251.2</v>
      </c>
      <c r="C23" s="46"/>
      <c r="D23" s="15"/>
      <c r="E23" s="16"/>
    </row>
    <row r="24" spans="1:5" s="36" customFormat="1" ht="12.75">
      <c r="A24" s="64" t="s">
        <v>512</v>
      </c>
      <c r="B24" s="67">
        <v>436.9</v>
      </c>
      <c r="C24" s="46"/>
      <c r="D24" s="15"/>
      <c r="E24" s="16"/>
    </row>
    <row r="25" spans="1:5" s="36" customFormat="1" ht="12.75">
      <c r="A25" s="64" t="s">
        <v>513</v>
      </c>
      <c r="B25" s="67">
        <v>491</v>
      </c>
      <c r="C25" s="46"/>
      <c r="D25" s="15"/>
      <c r="E25" s="16"/>
    </row>
    <row r="26" spans="1:5" s="36" customFormat="1" ht="12.75">
      <c r="A26" s="64" t="s">
        <v>916</v>
      </c>
      <c r="B26" s="67">
        <v>27</v>
      </c>
      <c r="C26" s="46"/>
      <c r="D26" s="15"/>
      <c r="E26" s="16"/>
    </row>
    <row r="27" spans="1:5" s="36" customFormat="1" ht="12.75">
      <c r="A27" s="64" t="s">
        <v>915</v>
      </c>
      <c r="B27" s="67">
        <v>502.4</v>
      </c>
      <c r="C27" s="46"/>
      <c r="D27" s="15"/>
      <c r="E27" s="16"/>
    </row>
    <row r="28" spans="1:5" s="36" customFormat="1" ht="12.75">
      <c r="A28" s="64" t="s">
        <v>514</v>
      </c>
      <c r="B28" s="67">
        <v>287.8</v>
      </c>
      <c r="C28" s="46"/>
      <c r="D28" s="15"/>
      <c r="E28" s="16"/>
    </row>
    <row r="29" spans="1:4" ht="12.75">
      <c r="A29" s="64" t="s">
        <v>914</v>
      </c>
      <c r="B29" s="67">
        <v>325.4</v>
      </c>
      <c r="C29" s="46"/>
      <c r="D29" s="15"/>
    </row>
    <row r="30" spans="1:4" ht="12.75">
      <c r="A30" s="64" t="s">
        <v>515</v>
      </c>
      <c r="B30" s="67">
        <v>490.3</v>
      </c>
      <c r="C30" s="46"/>
      <c r="D30" s="15"/>
    </row>
    <row r="31" spans="1:4" ht="12.75">
      <c r="A31" s="64" t="s">
        <v>913</v>
      </c>
      <c r="B31" s="67">
        <v>312</v>
      </c>
      <c r="C31" s="46"/>
      <c r="D31" s="15"/>
    </row>
    <row r="32" spans="1:4" ht="12.75">
      <c r="A32" s="64" t="s">
        <v>905</v>
      </c>
      <c r="B32" s="67">
        <v>73.1</v>
      </c>
      <c r="C32" s="46"/>
      <c r="D32" s="15"/>
    </row>
    <row r="33" spans="1:4" ht="12.75">
      <c r="A33" s="64" t="s">
        <v>907</v>
      </c>
      <c r="B33" s="67">
        <v>324.1</v>
      </c>
      <c r="C33" s="46"/>
      <c r="D33" s="15"/>
    </row>
    <row r="34" spans="1:4" ht="12.75">
      <c r="A34" s="64" t="s">
        <v>906</v>
      </c>
      <c r="B34" s="67">
        <v>57</v>
      </c>
      <c r="C34" s="46"/>
      <c r="D34" s="15"/>
    </row>
    <row r="35" spans="1:4" ht="12.75">
      <c r="A35" s="64" t="s">
        <v>908</v>
      </c>
      <c r="B35" s="67">
        <v>201.1</v>
      </c>
      <c r="C35" s="46"/>
      <c r="D35" s="39"/>
    </row>
    <row r="36" spans="1:37" s="38" customFormat="1" ht="12.75">
      <c r="A36" s="64" t="s">
        <v>909</v>
      </c>
      <c r="B36" s="67">
        <v>140.9</v>
      </c>
      <c r="C36" s="46"/>
      <c r="D36" s="16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5" s="36" customFormat="1" ht="12.75">
      <c r="A37" s="64" t="s">
        <v>910</v>
      </c>
      <c r="B37" s="67">
        <v>23.4</v>
      </c>
      <c r="C37" s="46"/>
      <c r="D37" s="15"/>
      <c r="E37" s="16"/>
    </row>
    <row r="38" spans="1:37" s="38" customFormat="1" ht="12.75">
      <c r="A38" s="64" t="s">
        <v>911</v>
      </c>
      <c r="B38" s="67">
        <v>282.1</v>
      </c>
      <c r="C38" s="46"/>
      <c r="D38" s="15"/>
      <c r="E38" s="1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38" customFormat="1" ht="12.75">
      <c r="A39" s="64" t="s">
        <v>912</v>
      </c>
      <c r="B39" s="67">
        <v>65.3</v>
      </c>
      <c r="C39" s="46"/>
      <c r="D39" s="15"/>
      <c r="E39" s="1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s="38" customFormat="1" ht="12.75">
      <c r="A40" s="64" t="s">
        <v>904</v>
      </c>
      <c r="B40" s="67">
        <v>51.5</v>
      </c>
      <c r="C40" s="46"/>
      <c r="D40" s="15"/>
      <c r="E40" s="1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5" s="36" customFormat="1" ht="12.75">
      <c r="A41" s="64" t="s">
        <v>903</v>
      </c>
      <c r="B41" s="67">
        <v>125.05</v>
      </c>
      <c r="C41" s="46"/>
      <c r="D41" s="15"/>
      <c r="E41" s="16"/>
    </row>
    <row r="42" spans="1:5" s="36" customFormat="1" ht="12.75">
      <c r="A42" s="64" t="s">
        <v>902</v>
      </c>
      <c r="B42" s="67">
        <v>110.1</v>
      </c>
      <c r="C42" s="46"/>
      <c r="D42" s="15"/>
      <c r="E42" s="16"/>
    </row>
    <row r="43" spans="1:5" s="36" customFormat="1" ht="12.75">
      <c r="A43" s="64" t="s">
        <v>901</v>
      </c>
      <c r="B43" s="67">
        <v>174.3</v>
      </c>
      <c r="C43" s="46"/>
      <c r="D43" s="37"/>
      <c r="E43" s="16"/>
    </row>
    <row r="44" spans="1:5" s="36" customFormat="1" ht="12.75">
      <c r="A44" s="64" t="s">
        <v>900</v>
      </c>
      <c r="B44" s="67">
        <v>91.2</v>
      </c>
      <c r="C44" s="46"/>
      <c r="D44" s="15"/>
      <c r="E44" s="16"/>
    </row>
    <row r="45" spans="1:5" s="36" customFormat="1" ht="12.75">
      <c r="A45" s="64" t="s">
        <v>899</v>
      </c>
      <c r="B45" s="67">
        <v>244.3</v>
      </c>
      <c r="C45" s="46"/>
      <c r="D45" s="15"/>
      <c r="E45" s="16"/>
    </row>
    <row r="46" spans="1:4" ht="12.75">
      <c r="A46" s="64" t="s">
        <v>898</v>
      </c>
      <c r="B46" s="67">
        <v>308.1</v>
      </c>
      <c r="C46" s="46"/>
      <c r="D46" s="15"/>
    </row>
    <row r="47" spans="1:4" ht="12.75">
      <c r="A47" s="64" t="s">
        <v>897</v>
      </c>
      <c r="B47" s="67">
        <v>332.7</v>
      </c>
      <c r="C47" s="46"/>
      <c r="D47" s="15"/>
    </row>
    <row r="48" spans="1:4" ht="12.75">
      <c r="A48" s="64" t="s">
        <v>896</v>
      </c>
      <c r="B48" s="67">
        <v>305.5</v>
      </c>
      <c r="C48" s="46"/>
      <c r="D48" s="15"/>
    </row>
    <row r="49" spans="1:4" ht="12.75">
      <c r="A49" s="64" t="s">
        <v>895</v>
      </c>
      <c r="B49" s="67">
        <v>558.5</v>
      </c>
      <c r="C49" s="46"/>
      <c r="D49" s="15"/>
    </row>
    <row r="50" spans="1:4" ht="12.75">
      <c r="A50" s="64" t="s">
        <v>894</v>
      </c>
      <c r="B50" s="67">
        <v>122</v>
      </c>
      <c r="C50" s="46"/>
      <c r="D50" s="15"/>
    </row>
    <row r="51" spans="1:4" ht="12.75">
      <c r="A51" s="64" t="s">
        <v>893</v>
      </c>
      <c r="B51" s="67">
        <v>462.7</v>
      </c>
      <c r="C51" s="46"/>
      <c r="D51" s="15"/>
    </row>
    <row r="52" spans="1:5" s="36" customFormat="1" ht="12.75">
      <c r="A52" s="64" t="s">
        <v>892</v>
      </c>
      <c r="B52" s="67">
        <v>350</v>
      </c>
      <c r="C52" s="46"/>
      <c r="D52" s="37"/>
      <c r="E52" s="16"/>
    </row>
    <row r="53" spans="1:5" s="36" customFormat="1" ht="12.75">
      <c r="A53" s="64" t="s">
        <v>891</v>
      </c>
      <c r="B53" s="67">
        <v>328</v>
      </c>
      <c r="C53" s="46"/>
      <c r="D53" s="37"/>
      <c r="E53" s="16"/>
    </row>
    <row r="54" spans="1:4" ht="12.75">
      <c r="A54" s="64" t="s">
        <v>890</v>
      </c>
      <c r="B54" s="67">
        <v>209.5</v>
      </c>
      <c r="C54" s="46"/>
      <c r="D54" s="15"/>
    </row>
    <row r="55" spans="1:4" ht="12.75">
      <c r="A55" s="64" t="s">
        <v>889</v>
      </c>
      <c r="B55" s="67">
        <v>109.6</v>
      </c>
      <c r="C55" s="46"/>
      <c r="D55" s="15"/>
    </row>
    <row r="56" spans="1:4" ht="12.75">
      <c r="A56" s="64" t="s">
        <v>888</v>
      </c>
      <c r="B56" s="67">
        <v>695.9</v>
      </c>
      <c r="C56" s="46"/>
      <c r="D56" s="15"/>
    </row>
    <row r="57" spans="1:4" ht="12.75">
      <c r="A57" s="64" t="s">
        <v>887</v>
      </c>
      <c r="B57" s="67">
        <v>264.6</v>
      </c>
      <c r="C57" s="46"/>
      <c r="D57" s="15"/>
    </row>
    <row r="58" spans="1:4" ht="12.75">
      <c r="A58" s="64" t="s">
        <v>886</v>
      </c>
      <c r="B58" s="67">
        <v>364.1</v>
      </c>
      <c r="C58" s="46"/>
      <c r="D58" s="15"/>
    </row>
    <row r="59" spans="1:4" ht="12.75">
      <c r="A59" s="64" t="s">
        <v>885</v>
      </c>
      <c r="B59" s="67">
        <v>474.8</v>
      </c>
      <c r="C59" s="46"/>
      <c r="D59" s="15"/>
    </row>
    <row r="60" spans="1:4" ht="12.75">
      <c r="A60" s="64" t="s">
        <v>884</v>
      </c>
      <c r="B60" s="68">
        <v>1068.7</v>
      </c>
      <c r="C60" s="46"/>
      <c r="D60" s="15"/>
    </row>
    <row r="61" spans="1:4" ht="12.75">
      <c r="A61" s="64" t="s">
        <v>883</v>
      </c>
      <c r="B61" s="67">
        <v>404.9</v>
      </c>
      <c r="C61" s="46"/>
      <c r="D61" s="15"/>
    </row>
    <row r="62" spans="1:4" ht="12.75">
      <c r="A62" s="64" t="s">
        <v>882</v>
      </c>
      <c r="B62" s="67">
        <v>196.1</v>
      </c>
      <c r="C62" s="46"/>
      <c r="D62" s="15"/>
    </row>
    <row r="63" spans="1:4" ht="12.75">
      <c r="A63" s="64" t="s">
        <v>881</v>
      </c>
      <c r="B63" s="67">
        <v>329.2</v>
      </c>
      <c r="C63" s="46"/>
      <c r="D63" s="15"/>
    </row>
    <row r="64" spans="1:4" ht="12.75">
      <c r="A64" s="64" t="s">
        <v>880</v>
      </c>
      <c r="B64" s="67">
        <v>25.6</v>
      </c>
      <c r="C64" s="46"/>
      <c r="D64" s="15"/>
    </row>
    <row r="65" spans="1:4" ht="12.75">
      <c r="A65" s="64" t="s">
        <v>879</v>
      </c>
      <c r="B65" s="67">
        <v>696</v>
      </c>
      <c r="C65" s="46"/>
      <c r="D65" s="15"/>
    </row>
    <row r="66" spans="1:4" ht="12.75">
      <c r="A66" s="64" t="s">
        <v>878</v>
      </c>
      <c r="B66" s="67">
        <v>355.3</v>
      </c>
      <c r="C66" s="46"/>
      <c r="D66" s="15"/>
    </row>
    <row r="67" spans="1:4" ht="12.75">
      <c r="A67" s="64" t="s">
        <v>877</v>
      </c>
      <c r="B67" s="67">
        <v>326.4</v>
      </c>
      <c r="C67" s="46"/>
      <c r="D67" s="15"/>
    </row>
    <row r="68" spans="1:4" ht="12.75">
      <c r="A68" s="64" t="s">
        <v>876</v>
      </c>
      <c r="B68" s="67">
        <v>105.3</v>
      </c>
      <c r="C68" s="46"/>
      <c r="D68" s="15"/>
    </row>
    <row r="69" spans="1:4" ht="12.75">
      <c r="A69" s="64" t="s">
        <v>875</v>
      </c>
      <c r="B69" s="67">
        <v>781.9</v>
      </c>
      <c r="C69" s="46"/>
      <c r="D69" s="15"/>
    </row>
    <row r="70" spans="1:4" ht="12.75">
      <c r="A70" s="64" t="s">
        <v>874</v>
      </c>
      <c r="B70" s="67">
        <v>337.4</v>
      </c>
      <c r="C70" s="46"/>
      <c r="D70" s="15"/>
    </row>
    <row r="71" spans="1:4" ht="12.75">
      <c r="A71" s="64" t="s">
        <v>873</v>
      </c>
      <c r="B71" s="67">
        <v>318</v>
      </c>
      <c r="C71" s="46"/>
      <c r="D71" s="15"/>
    </row>
    <row r="72" spans="1:4" ht="12.75">
      <c r="A72" s="64" t="s">
        <v>872</v>
      </c>
      <c r="B72" s="67">
        <v>173.9</v>
      </c>
      <c r="C72" s="46"/>
      <c r="D72" s="15"/>
    </row>
    <row r="73" spans="1:4" ht="12.75">
      <c r="A73" s="64" t="s">
        <v>871</v>
      </c>
      <c r="B73" s="67">
        <v>630.8</v>
      </c>
      <c r="C73" s="46"/>
      <c r="D73" s="15"/>
    </row>
    <row r="74" spans="1:4" ht="12.75">
      <c r="A74" s="64" t="s">
        <v>870</v>
      </c>
      <c r="B74" s="67">
        <v>349.8</v>
      </c>
      <c r="C74" s="46"/>
      <c r="D74" s="39"/>
    </row>
    <row r="75" spans="1:5" ht="12.75">
      <c r="A75" s="64" t="s">
        <v>869</v>
      </c>
      <c r="B75" s="67">
        <v>314.7</v>
      </c>
      <c r="C75" s="46"/>
      <c r="D75" s="19"/>
      <c r="E75" s="9"/>
    </row>
    <row r="76" spans="1:4" ht="12.75">
      <c r="A76" s="64" t="s">
        <v>868</v>
      </c>
      <c r="B76" s="67">
        <v>538.1</v>
      </c>
      <c r="C76" s="46"/>
      <c r="D76" s="14"/>
    </row>
    <row r="77" spans="1:4" ht="12.75">
      <c r="A77" s="64" t="s">
        <v>867</v>
      </c>
      <c r="B77" s="67">
        <v>351</v>
      </c>
      <c r="C77" s="46"/>
      <c r="D77" s="14"/>
    </row>
    <row r="78" spans="1:4" ht="12.75">
      <c r="A78" s="64" t="s">
        <v>866</v>
      </c>
      <c r="B78" s="67">
        <v>810.4</v>
      </c>
      <c r="C78" s="46"/>
      <c r="D78" s="14"/>
    </row>
    <row r="79" spans="1:4" ht="12.75">
      <c r="A79" s="64" t="s">
        <v>865</v>
      </c>
      <c r="B79" s="67">
        <v>494.4</v>
      </c>
      <c r="C79" s="46"/>
      <c r="D79" s="14"/>
    </row>
    <row r="80" spans="1:4" ht="12.75">
      <c r="A80" s="64" t="s">
        <v>864</v>
      </c>
      <c r="B80" s="67">
        <v>289.7</v>
      </c>
      <c r="C80" s="46"/>
      <c r="D80" s="14"/>
    </row>
    <row r="81" spans="1:4" ht="12.75">
      <c r="A81" s="64" t="s">
        <v>863</v>
      </c>
      <c r="B81" s="67">
        <v>279.6</v>
      </c>
      <c r="C81" s="46"/>
      <c r="D81" s="14"/>
    </row>
    <row r="82" spans="1:4" ht="12.75">
      <c r="A82" s="64" t="s">
        <v>862</v>
      </c>
      <c r="B82" s="67">
        <v>372.5</v>
      </c>
      <c r="C82" s="46"/>
      <c r="D82" s="14"/>
    </row>
    <row r="83" spans="1:4" ht="12.75">
      <c r="A83" s="64" t="s">
        <v>861</v>
      </c>
      <c r="B83" s="67">
        <v>309</v>
      </c>
      <c r="C83" s="46"/>
      <c r="D83" s="14"/>
    </row>
    <row r="84" spans="1:4" ht="12.75">
      <c r="A84" s="64" t="s">
        <v>860</v>
      </c>
      <c r="B84" s="67">
        <v>626.2</v>
      </c>
      <c r="C84" s="46"/>
      <c r="D84" s="14"/>
    </row>
    <row r="85" spans="1:4" ht="12.75">
      <c r="A85" s="64" t="s">
        <v>859</v>
      </c>
      <c r="B85" s="67">
        <v>408.6</v>
      </c>
      <c r="C85" s="46"/>
      <c r="D85" s="14"/>
    </row>
    <row r="86" spans="1:4" ht="12.75">
      <c r="A86" s="64" t="s">
        <v>858</v>
      </c>
      <c r="B86" s="67">
        <v>452</v>
      </c>
      <c r="C86" s="46"/>
      <c r="D86" s="14"/>
    </row>
    <row r="87" spans="1:4" ht="12.75">
      <c r="A87" s="64" t="s">
        <v>857</v>
      </c>
      <c r="B87" s="67">
        <v>62.2</v>
      </c>
      <c r="C87" s="46"/>
      <c r="D87" s="14"/>
    </row>
    <row r="88" spans="1:4" ht="12.75">
      <c r="A88" s="64" t="s">
        <v>856</v>
      </c>
      <c r="B88" s="67">
        <v>625.9</v>
      </c>
      <c r="C88" s="46"/>
      <c r="D88" s="14"/>
    </row>
    <row r="89" spans="1:4" ht="12.75">
      <c r="A89" s="64" t="s">
        <v>855</v>
      </c>
      <c r="B89" s="67">
        <v>624.45</v>
      </c>
      <c r="C89" s="46"/>
      <c r="D89" s="15"/>
    </row>
    <row r="90" spans="1:4" ht="12.75">
      <c r="A90" s="64" t="s">
        <v>854</v>
      </c>
      <c r="B90" s="67">
        <v>372.1</v>
      </c>
      <c r="C90" s="46"/>
      <c r="D90" s="15"/>
    </row>
    <row r="91" spans="1:4" ht="12.75">
      <c r="A91" s="64" t="s">
        <v>853</v>
      </c>
      <c r="B91" s="67">
        <v>423.9</v>
      </c>
      <c r="C91" s="46"/>
      <c r="D91" s="15"/>
    </row>
    <row r="92" spans="1:4" ht="12.75">
      <c r="A92" s="64" t="s">
        <v>852</v>
      </c>
      <c r="B92" s="67">
        <v>690.2</v>
      </c>
      <c r="C92" s="46"/>
      <c r="D92" s="15"/>
    </row>
    <row r="93" spans="1:4" ht="12.75">
      <c r="A93" s="64" t="s">
        <v>851</v>
      </c>
      <c r="B93" s="67">
        <v>436.9</v>
      </c>
      <c r="C93" s="46"/>
      <c r="D93" s="15"/>
    </row>
    <row r="94" spans="1:4" ht="12.75">
      <c r="A94" s="64" t="s">
        <v>850</v>
      </c>
      <c r="B94" s="67">
        <v>452</v>
      </c>
      <c r="C94" s="46"/>
      <c r="D94" s="15"/>
    </row>
    <row r="95" spans="1:4" ht="12.75">
      <c r="A95" s="64" t="s">
        <v>849</v>
      </c>
      <c r="B95" s="67">
        <v>624.8</v>
      </c>
      <c r="C95" s="46"/>
      <c r="D95" s="15"/>
    </row>
    <row r="96" spans="1:4" ht="12.75">
      <c r="A96" s="64" t="s">
        <v>848</v>
      </c>
      <c r="B96" s="67">
        <v>362</v>
      </c>
      <c r="C96" s="46"/>
      <c r="D96" s="15"/>
    </row>
    <row r="97" spans="1:4" ht="12.75">
      <c r="A97" s="64" t="s">
        <v>847</v>
      </c>
      <c r="B97" s="68">
        <v>3804.9</v>
      </c>
      <c r="C97" s="46"/>
      <c r="D97" s="15"/>
    </row>
    <row r="98" spans="1:4" ht="12.75">
      <c r="A98" s="64" t="s">
        <v>846</v>
      </c>
      <c r="B98" s="67">
        <v>340</v>
      </c>
      <c r="C98" s="46"/>
      <c r="D98" s="15"/>
    </row>
    <row r="99" spans="1:4" ht="12.75">
      <c r="A99" s="64" t="s">
        <v>846</v>
      </c>
      <c r="B99" s="67">
        <v>551.2</v>
      </c>
      <c r="C99" s="46"/>
      <c r="D99" s="15"/>
    </row>
    <row r="100" spans="1:4" ht="12.75">
      <c r="A100" s="64" t="s">
        <v>845</v>
      </c>
      <c r="B100" s="67">
        <v>912.4</v>
      </c>
      <c r="C100" s="46"/>
      <c r="D100" s="15"/>
    </row>
    <row r="101" spans="1:4" ht="12.75">
      <c r="A101" s="64" t="s">
        <v>844</v>
      </c>
      <c r="B101" s="67">
        <v>783.1</v>
      </c>
      <c r="C101" s="46"/>
      <c r="D101" s="15"/>
    </row>
    <row r="102" spans="1:4" ht="12.75">
      <c r="A102" s="64" t="s">
        <v>843</v>
      </c>
      <c r="B102" s="67">
        <v>499.9</v>
      </c>
      <c r="C102" s="46"/>
      <c r="D102" s="15"/>
    </row>
    <row r="103" spans="1:4" ht="12.75">
      <c r="A103" s="64" t="s">
        <v>842</v>
      </c>
      <c r="B103" s="68">
        <v>2035.6</v>
      </c>
      <c r="C103" s="46"/>
      <c r="D103" s="15"/>
    </row>
    <row r="104" spans="1:4" ht="12.75">
      <c r="A104" s="64" t="s">
        <v>841</v>
      </c>
      <c r="B104" s="67">
        <v>743.4</v>
      </c>
      <c r="C104" s="46"/>
      <c r="D104" s="15"/>
    </row>
    <row r="105" spans="1:4" ht="12.75">
      <c r="A105" s="64" t="s">
        <v>840</v>
      </c>
      <c r="B105" s="67">
        <v>480.6</v>
      </c>
      <c r="C105" s="46"/>
      <c r="D105" s="15"/>
    </row>
    <row r="106" spans="1:4" ht="12.75">
      <c r="A106" s="64" t="s">
        <v>839</v>
      </c>
      <c r="B106" s="67">
        <v>464.3</v>
      </c>
      <c r="C106" s="46"/>
      <c r="D106" s="15"/>
    </row>
    <row r="107" spans="1:4" ht="12.75">
      <c r="A107" s="64" t="s">
        <v>838</v>
      </c>
      <c r="B107" s="67">
        <v>589.4</v>
      </c>
      <c r="C107" s="46"/>
      <c r="D107" s="15"/>
    </row>
    <row r="108" spans="1:4" ht="12.75">
      <c r="A108" s="64" t="s">
        <v>837</v>
      </c>
      <c r="B108" s="67">
        <v>303.6</v>
      </c>
      <c r="C108" s="46"/>
      <c r="D108" s="15"/>
    </row>
    <row r="109" spans="1:4" ht="12.75">
      <c r="A109" s="64" t="s">
        <v>836</v>
      </c>
      <c r="B109" s="67">
        <v>609.7</v>
      </c>
      <c r="C109" s="46"/>
      <c r="D109" s="15"/>
    </row>
    <row r="110" spans="1:4" ht="12.75">
      <c r="A110" s="64" t="s">
        <v>835</v>
      </c>
      <c r="B110" s="67">
        <v>693.8</v>
      </c>
      <c r="C110" s="46"/>
      <c r="D110" s="15"/>
    </row>
    <row r="111" spans="1:4" ht="12.75">
      <c r="A111" s="64" t="s">
        <v>834</v>
      </c>
      <c r="B111" s="67">
        <v>527.4</v>
      </c>
      <c r="C111" s="46"/>
      <c r="D111" s="15"/>
    </row>
    <row r="112" spans="1:4" ht="12.75">
      <c r="A112" s="64" t="s">
        <v>833</v>
      </c>
      <c r="B112" s="67">
        <v>458.8</v>
      </c>
      <c r="C112" s="46"/>
      <c r="D112" s="15"/>
    </row>
    <row r="113" spans="1:4" ht="12.75">
      <c r="A113" s="64" t="s">
        <v>832</v>
      </c>
      <c r="B113" s="67">
        <v>396</v>
      </c>
      <c r="C113" s="46"/>
      <c r="D113" s="15"/>
    </row>
    <row r="114" spans="1:4" ht="12.75">
      <c r="A114" s="64" t="s">
        <v>831</v>
      </c>
      <c r="B114" s="67">
        <v>12</v>
      </c>
      <c r="C114" s="46"/>
      <c r="D114" s="15"/>
    </row>
    <row r="115" spans="1:251" ht="12.75">
      <c r="A115" s="64" t="s">
        <v>830</v>
      </c>
      <c r="B115" s="67">
        <v>11</v>
      </c>
      <c r="C115" s="46"/>
      <c r="D115" s="25"/>
      <c r="E115" s="26"/>
      <c r="F115" s="27"/>
      <c r="G115" s="28"/>
      <c r="H115" s="29"/>
      <c r="I115" s="30"/>
      <c r="J115" s="30"/>
      <c r="K115" s="31"/>
      <c r="L115" s="32"/>
      <c r="M115" s="26"/>
      <c r="N115" s="27"/>
      <c r="O115" s="28"/>
      <c r="P115" s="29"/>
      <c r="Q115" s="30"/>
      <c r="R115" s="30"/>
      <c r="S115" s="31"/>
      <c r="T115" s="32"/>
      <c r="U115" s="26"/>
      <c r="V115" s="27"/>
      <c r="W115" s="28"/>
      <c r="X115" s="29"/>
      <c r="Y115" s="30"/>
      <c r="Z115" s="30"/>
      <c r="AA115" s="31"/>
      <c r="AB115" s="32"/>
      <c r="AC115" s="26"/>
      <c r="AD115" s="27"/>
      <c r="AE115" s="28"/>
      <c r="AF115" s="29"/>
      <c r="AG115" s="30"/>
      <c r="AH115" s="30"/>
      <c r="AI115" s="31"/>
      <c r="AJ115" s="32"/>
      <c r="AK115" s="26"/>
      <c r="AL115" s="27"/>
      <c r="AM115" s="28"/>
      <c r="AN115" s="29"/>
      <c r="AO115" s="30"/>
      <c r="AP115" s="30"/>
      <c r="AQ115" s="31"/>
      <c r="AR115" s="32"/>
      <c r="AS115" s="26"/>
      <c r="AT115" s="27"/>
      <c r="AU115" s="28"/>
      <c r="AV115" s="29"/>
      <c r="AW115" s="30"/>
      <c r="AX115" s="30"/>
      <c r="AY115" s="31"/>
      <c r="AZ115" s="32"/>
      <c r="BA115" s="26"/>
      <c r="BB115" s="27"/>
      <c r="BC115" s="28"/>
      <c r="BD115" s="29"/>
      <c r="BE115" s="30"/>
      <c r="BF115" s="30"/>
      <c r="BG115" s="31"/>
      <c r="BH115" s="32"/>
      <c r="BI115" s="26"/>
      <c r="BJ115" s="27"/>
      <c r="BK115" s="28"/>
      <c r="BL115" s="29"/>
      <c r="BM115" s="30"/>
      <c r="BN115" s="30"/>
      <c r="BO115" s="31"/>
      <c r="BP115" s="32"/>
      <c r="BQ115" s="26"/>
      <c r="BR115" s="27"/>
      <c r="BS115" s="28"/>
      <c r="BT115" s="29"/>
      <c r="BU115" s="30"/>
      <c r="BV115" s="30"/>
      <c r="BW115" s="31"/>
      <c r="BX115" s="32"/>
      <c r="BY115" s="26"/>
      <c r="BZ115" s="27"/>
      <c r="CA115" s="28"/>
      <c r="CB115" s="29"/>
      <c r="CC115" s="30"/>
      <c r="CD115" s="30"/>
      <c r="CE115" s="31"/>
      <c r="CF115" s="32"/>
      <c r="CG115" s="26"/>
      <c r="CH115" s="27"/>
      <c r="CI115" s="28"/>
      <c r="CJ115" s="29"/>
      <c r="CK115" s="30"/>
      <c r="CL115" s="30"/>
      <c r="CM115" s="31"/>
      <c r="CN115" s="32"/>
      <c r="CO115" s="26"/>
      <c r="CP115" s="27"/>
      <c r="CQ115" s="28"/>
      <c r="CR115" s="29"/>
      <c r="CS115" s="30"/>
      <c r="CT115" s="30"/>
      <c r="CU115" s="31"/>
      <c r="CV115" s="32"/>
      <c r="CW115" s="26"/>
      <c r="CX115" s="27"/>
      <c r="CY115" s="28"/>
      <c r="CZ115" s="29"/>
      <c r="DA115" s="30"/>
      <c r="DB115" s="30"/>
      <c r="DC115" s="31"/>
      <c r="DD115" s="32"/>
      <c r="DE115" s="26"/>
      <c r="DF115" s="27"/>
      <c r="DG115" s="28"/>
      <c r="DH115" s="29"/>
      <c r="DI115" s="30"/>
      <c r="DJ115" s="30"/>
      <c r="DK115" s="31"/>
      <c r="DL115" s="32"/>
      <c r="DM115" s="26"/>
      <c r="DN115" s="27"/>
      <c r="DO115" s="28"/>
      <c r="DP115" s="29"/>
      <c r="DQ115" s="30"/>
      <c r="DR115" s="30"/>
      <c r="DS115" s="31"/>
      <c r="DT115" s="32"/>
      <c r="DU115" s="26"/>
      <c r="DV115" s="27"/>
      <c r="DW115" s="28"/>
      <c r="DX115" s="29"/>
      <c r="DY115" s="30"/>
      <c r="DZ115" s="30"/>
      <c r="EA115" s="31"/>
      <c r="EB115" s="32"/>
      <c r="EC115" s="26"/>
      <c r="ED115" s="27"/>
      <c r="EE115" s="28"/>
      <c r="EF115" s="29"/>
      <c r="EG115" s="30"/>
      <c r="EH115" s="30"/>
      <c r="EI115" s="31"/>
      <c r="EJ115" s="32"/>
      <c r="EK115" s="26"/>
      <c r="EL115" s="27"/>
      <c r="EM115" s="28"/>
      <c r="EN115" s="29"/>
      <c r="EO115" s="30"/>
      <c r="EP115" s="30"/>
      <c r="EQ115" s="31"/>
      <c r="ER115" s="32"/>
      <c r="ES115" s="26"/>
      <c r="ET115" s="27"/>
      <c r="EU115" s="28"/>
      <c r="EV115" s="29"/>
      <c r="EW115" s="30"/>
      <c r="EX115" s="30"/>
      <c r="EY115" s="31"/>
      <c r="EZ115" s="32"/>
      <c r="FA115" s="26"/>
      <c r="FB115" s="27"/>
      <c r="FC115" s="28"/>
      <c r="FD115" s="29"/>
      <c r="FE115" s="30"/>
      <c r="FF115" s="30"/>
      <c r="FG115" s="31"/>
      <c r="FH115" s="32"/>
      <c r="FI115" s="26"/>
      <c r="FJ115" s="27"/>
      <c r="FK115" s="28"/>
      <c r="FL115" s="29"/>
      <c r="FM115" s="30"/>
      <c r="FN115" s="30"/>
      <c r="FO115" s="31"/>
      <c r="FP115" s="32"/>
      <c r="FQ115" s="26"/>
      <c r="FR115" s="27"/>
      <c r="FS115" s="28"/>
      <c r="FT115" s="29"/>
      <c r="FU115" s="30"/>
      <c r="FV115" s="30"/>
      <c r="FW115" s="31"/>
      <c r="FX115" s="32"/>
      <c r="FY115" s="26"/>
      <c r="FZ115" s="27"/>
      <c r="GA115" s="28"/>
      <c r="GB115" s="29"/>
      <c r="GC115" s="30"/>
      <c r="GD115" s="30"/>
      <c r="GE115" s="31"/>
      <c r="GF115" s="32"/>
      <c r="GG115" s="26"/>
      <c r="GH115" s="27"/>
      <c r="GI115" s="28"/>
      <c r="GJ115" s="29"/>
      <c r="GK115" s="30"/>
      <c r="GL115" s="30"/>
      <c r="GM115" s="31"/>
      <c r="GN115" s="32"/>
      <c r="GO115" s="26"/>
      <c r="GP115" s="27"/>
      <c r="GQ115" s="28"/>
      <c r="GR115" s="29"/>
      <c r="GS115" s="30"/>
      <c r="GT115" s="30"/>
      <c r="GU115" s="31"/>
      <c r="GV115" s="32"/>
      <c r="GW115" s="26"/>
      <c r="GX115" s="27"/>
      <c r="GY115" s="28"/>
      <c r="GZ115" s="29"/>
      <c r="HA115" s="30"/>
      <c r="HB115" s="30"/>
      <c r="HC115" s="31"/>
      <c r="HD115" s="32"/>
      <c r="HE115" s="26"/>
      <c r="HF115" s="27"/>
      <c r="HG115" s="28"/>
      <c r="HH115" s="29"/>
      <c r="HI115" s="30"/>
      <c r="HJ115" s="30"/>
      <c r="HK115" s="31"/>
      <c r="HL115" s="32"/>
      <c r="HM115" s="26"/>
      <c r="HN115" s="27"/>
      <c r="HO115" s="28"/>
      <c r="HP115" s="29"/>
      <c r="HQ115" s="30"/>
      <c r="HR115" s="30"/>
      <c r="HS115" s="31"/>
      <c r="HT115" s="32"/>
      <c r="HU115" s="26"/>
      <c r="HV115" s="27"/>
      <c r="HW115" s="28"/>
      <c r="HX115" s="29"/>
      <c r="HY115" s="30"/>
      <c r="HZ115" s="30"/>
      <c r="IA115" s="31"/>
      <c r="IB115" s="32"/>
      <c r="IC115" s="26"/>
      <c r="ID115" s="27"/>
      <c r="IE115" s="28"/>
      <c r="IF115" s="29"/>
      <c r="IG115" s="30"/>
      <c r="IH115" s="30"/>
      <c r="II115" s="31"/>
      <c r="IJ115" s="32"/>
      <c r="IK115" s="26"/>
      <c r="IL115" s="27"/>
      <c r="IM115" s="28"/>
      <c r="IN115" s="29"/>
      <c r="IO115" s="30"/>
      <c r="IP115" s="30"/>
      <c r="IQ115" s="31"/>
    </row>
    <row r="116" spans="1:251" ht="12.75">
      <c r="A116" s="64" t="s">
        <v>829</v>
      </c>
      <c r="B116" s="67">
        <v>152.5</v>
      </c>
      <c r="C116" s="46"/>
      <c r="D116" s="25"/>
      <c r="E116" s="26"/>
      <c r="F116" s="27"/>
      <c r="G116" s="28"/>
      <c r="H116" s="29"/>
      <c r="I116" s="30"/>
      <c r="J116" s="30"/>
      <c r="K116" s="31"/>
      <c r="L116" s="32"/>
      <c r="M116" s="26"/>
      <c r="N116" s="27"/>
      <c r="O116" s="28"/>
      <c r="P116" s="29"/>
      <c r="Q116" s="30"/>
      <c r="R116" s="30"/>
      <c r="S116" s="31"/>
      <c r="T116" s="32"/>
      <c r="U116" s="26"/>
      <c r="V116" s="27"/>
      <c r="W116" s="28"/>
      <c r="X116" s="29"/>
      <c r="Y116" s="30"/>
      <c r="Z116" s="30"/>
      <c r="AA116" s="31"/>
      <c r="AB116" s="32"/>
      <c r="AC116" s="26"/>
      <c r="AD116" s="27"/>
      <c r="AE116" s="28"/>
      <c r="AF116" s="29"/>
      <c r="AG116" s="30"/>
      <c r="AH116" s="30"/>
      <c r="AI116" s="31"/>
      <c r="AJ116" s="32"/>
      <c r="AK116" s="26"/>
      <c r="AL116" s="27"/>
      <c r="AM116" s="28"/>
      <c r="AN116" s="29"/>
      <c r="AO116" s="30"/>
      <c r="AP116" s="30"/>
      <c r="AQ116" s="31"/>
      <c r="AR116" s="32"/>
      <c r="AS116" s="26"/>
      <c r="AT116" s="27"/>
      <c r="AU116" s="28"/>
      <c r="AV116" s="29"/>
      <c r="AW116" s="30"/>
      <c r="AX116" s="30"/>
      <c r="AY116" s="31"/>
      <c r="AZ116" s="32"/>
      <c r="BA116" s="26"/>
      <c r="BB116" s="27"/>
      <c r="BC116" s="28"/>
      <c r="BD116" s="29"/>
      <c r="BE116" s="30"/>
      <c r="BF116" s="30"/>
      <c r="BG116" s="31"/>
      <c r="BH116" s="32"/>
      <c r="BI116" s="26"/>
      <c r="BJ116" s="27"/>
      <c r="BK116" s="28"/>
      <c r="BL116" s="29"/>
      <c r="BM116" s="30"/>
      <c r="BN116" s="30"/>
      <c r="BO116" s="31"/>
      <c r="BP116" s="32"/>
      <c r="BQ116" s="26"/>
      <c r="BR116" s="27"/>
      <c r="BS116" s="28"/>
      <c r="BT116" s="29"/>
      <c r="BU116" s="30"/>
      <c r="BV116" s="30"/>
      <c r="BW116" s="31"/>
      <c r="BX116" s="32"/>
      <c r="BY116" s="26"/>
      <c r="BZ116" s="27"/>
      <c r="CA116" s="28"/>
      <c r="CB116" s="29"/>
      <c r="CC116" s="30"/>
      <c r="CD116" s="30"/>
      <c r="CE116" s="31"/>
      <c r="CF116" s="32"/>
      <c r="CG116" s="26"/>
      <c r="CH116" s="27"/>
      <c r="CI116" s="28"/>
      <c r="CJ116" s="29"/>
      <c r="CK116" s="30"/>
      <c r="CL116" s="30"/>
      <c r="CM116" s="31"/>
      <c r="CN116" s="32"/>
      <c r="CO116" s="26"/>
      <c r="CP116" s="27"/>
      <c r="CQ116" s="28"/>
      <c r="CR116" s="29"/>
      <c r="CS116" s="30"/>
      <c r="CT116" s="30"/>
      <c r="CU116" s="31"/>
      <c r="CV116" s="32"/>
      <c r="CW116" s="26"/>
      <c r="CX116" s="27"/>
      <c r="CY116" s="28"/>
      <c r="CZ116" s="29"/>
      <c r="DA116" s="30"/>
      <c r="DB116" s="30"/>
      <c r="DC116" s="31"/>
      <c r="DD116" s="32"/>
      <c r="DE116" s="26"/>
      <c r="DF116" s="27"/>
      <c r="DG116" s="28"/>
      <c r="DH116" s="29"/>
      <c r="DI116" s="30"/>
      <c r="DJ116" s="30"/>
      <c r="DK116" s="31"/>
      <c r="DL116" s="32"/>
      <c r="DM116" s="26"/>
      <c r="DN116" s="27"/>
      <c r="DO116" s="28"/>
      <c r="DP116" s="29"/>
      <c r="DQ116" s="30"/>
      <c r="DR116" s="30"/>
      <c r="DS116" s="31"/>
      <c r="DT116" s="32"/>
      <c r="DU116" s="26"/>
      <c r="DV116" s="27"/>
      <c r="DW116" s="28"/>
      <c r="DX116" s="29"/>
      <c r="DY116" s="30"/>
      <c r="DZ116" s="30"/>
      <c r="EA116" s="31"/>
      <c r="EB116" s="32"/>
      <c r="EC116" s="26"/>
      <c r="ED116" s="27"/>
      <c r="EE116" s="28"/>
      <c r="EF116" s="29"/>
      <c r="EG116" s="30"/>
      <c r="EH116" s="30"/>
      <c r="EI116" s="31"/>
      <c r="EJ116" s="32"/>
      <c r="EK116" s="26"/>
      <c r="EL116" s="27"/>
      <c r="EM116" s="28"/>
      <c r="EN116" s="29"/>
      <c r="EO116" s="30"/>
      <c r="EP116" s="30"/>
      <c r="EQ116" s="31"/>
      <c r="ER116" s="32"/>
      <c r="ES116" s="26"/>
      <c r="ET116" s="27"/>
      <c r="EU116" s="28"/>
      <c r="EV116" s="29"/>
      <c r="EW116" s="30"/>
      <c r="EX116" s="30"/>
      <c r="EY116" s="31"/>
      <c r="EZ116" s="32"/>
      <c r="FA116" s="26"/>
      <c r="FB116" s="27"/>
      <c r="FC116" s="28"/>
      <c r="FD116" s="29"/>
      <c r="FE116" s="30"/>
      <c r="FF116" s="30"/>
      <c r="FG116" s="31"/>
      <c r="FH116" s="32"/>
      <c r="FI116" s="26"/>
      <c r="FJ116" s="27"/>
      <c r="FK116" s="28"/>
      <c r="FL116" s="29"/>
      <c r="FM116" s="30"/>
      <c r="FN116" s="30"/>
      <c r="FO116" s="31"/>
      <c r="FP116" s="32"/>
      <c r="FQ116" s="26"/>
      <c r="FR116" s="27"/>
      <c r="FS116" s="28"/>
      <c r="FT116" s="29"/>
      <c r="FU116" s="30"/>
      <c r="FV116" s="30"/>
      <c r="FW116" s="31"/>
      <c r="FX116" s="32"/>
      <c r="FY116" s="26"/>
      <c r="FZ116" s="27"/>
      <c r="GA116" s="28"/>
      <c r="GB116" s="29"/>
      <c r="GC116" s="30"/>
      <c r="GD116" s="30"/>
      <c r="GE116" s="31"/>
      <c r="GF116" s="32"/>
      <c r="GG116" s="26"/>
      <c r="GH116" s="27"/>
      <c r="GI116" s="28"/>
      <c r="GJ116" s="29"/>
      <c r="GK116" s="30"/>
      <c r="GL116" s="30"/>
      <c r="GM116" s="31"/>
      <c r="GN116" s="32"/>
      <c r="GO116" s="26"/>
      <c r="GP116" s="27"/>
      <c r="GQ116" s="28"/>
      <c r="GR116" s="29"/>
      <c r="GS116" s="30"/>
      <c r="GT116" s="30"/>
      <c r="GU116" s="31"/>
      <c r="GV116" s="32"/>
      <c r="GW116" s="26"/>
      <c r="GX116" s="27"/>
      <c r="GY116" s="28"/>
      <c r="GZ116" s="29"/>
      <c r="HA116" s="30"/>
      <c r="HB116" s="30"/>
      <c r="HC116" s="31"/>
      <c r="HD116" s="32"/>
      <c r="HE116" s="26"/>
      <c r="HF116" s="27"/>
      <c r="HG116" s="28"/>
      <c r="HH116" s="29"/>
      <c r="HI116" s="30"/>
      <c r="HJ116" s="30"/>
      <c r="HK116" s="31"/>
      <c r="HL116" s="32"/>
      <c r="HM116" s="26"/>
      <c r="HN116" s="27"/>
      <c r="HO116" s="28"/>
      <c r="HP116" s="29"/>
      <c r="HQ116" s="30"/>
      <c r="HR116" s="30"/>
      <c r="HS116" s="31"/>
      <c r="HT116" s="32"/>
      <c r="HU116" s="26"/>
      <c r="HV116" s="27"/>
      <c r="HW116" s="28"/>
      <c r="HX116" s="29"/>
      <c r="HY116" s="30"/>
      <c r="HZ116" s="30"/>
      <c r="IA116" s="31"/>
      <c r="IB116" s="32"/>
      <c r="IC116" s="26"/>
      <c r="ID116" s="27"/>
      <c r="IE116" s="28"/>
      <c r="IF116" s="29"/>
      <c r="IG116" s="30"/>
      <c r="IH116" s="30"/>
      <c r="II116" s="31"/>
      <c r="IJ116" s="32"/>
      <c r="IK116" s="26"/>
      <c r="IL116" s="27"/>
      <c r="IM116" s="28"/>
      <c r="IN116" s="29"/>
      <c r="IO116" s="30"/>
      <c r="IP116" s="30"/>
      <c r="IQ116" s="31"/>
    </row>
    <row r="117" spans="1:4" ht="12.75">
      <c r="A117" s="64" t="s">
        <v>828</v>
      </c>
      <c r="B117" s="67">
        <v>133.5</v>
      </c>
      <c r="C117" s="46"/>
      <c r="D117" s="15"/>
    </row>
    <row r="118" spans="1:251" ht="12.75">
      <c r="A118" s="64" t="s">
        <v>827</v>
      </c>
      <c r="B118" s="67">
        <v>275.3</v>
      </c>
      <c r="C118" s="46"/>
      <c r="D118" s="25"/>
      <c r="E118" s="26"/>
      <c r="F118" s="27"/>
      <c r="G118" s="28"/>
      <c r="H118" s="29"/>
      <c r="I118" s="30"/>
      <c r="J118" s="30"/>
      <c r="K118" s="31"/>
      <c r="L118" s="32"/>
      <c r="M118" s="26"/>
      <c r="N118" s="27"/>
      <c r="O118" s="28"/>
      <c r="P118" s="29"/>
      <c r="Q118" s="30"/>
      <c r="R118" s="30"/>
      <c r="S118" s="31"/>
      <c r="T118" s="32"/>
      <c r="U118" s="26"/>
      <c r="V118" s="27"/>
      <c r="W118" s="28"/>
      <c r="X118" s="29"/>
      <c r="Y118" s="30"/>
      <c r="Z118" s="30"/>
      <c r="AA118" s="31"/>
      <c r="AB118" s="32"/>
      <c r="AC118" s="26"/>
      <c r="AD118" s="27"/>
      <c r="AE118" s="28"/>
      <c r="AF118" s="29"/>
      <c r="AG118" s="30"/>
      <c r="AH118" s="30"/>
      <c r="AI118" s="31"/>
      <c r="AJ118" s="32"/>
      <c r="AK118" s="26"/>
      <c r="AL118" s="27"/>
      <c r="AM118" s="28"/>
      <c r="AN118" s="29"/>
      <c r="AO118" s="30"/>
      <c r="AP118" s="30"/>
      <c r="AQ118" s="31"/>
      <c r="AR118" s="32"/>
      <c r="AS118" s="26"/>
      <c r="AT118" s="27"/>
      <c r="AU118" s="28"/>
      <c r="AV118" s="29"/>
      <c r="AW118" s="30"/>
      <c r="AX118" s="30"/>
      <c r="AY118" s="31"/>
      <c r="AZ118" s="32"/>
      <c r="BA118" s="26"/>
      <c r="BB118" s="27"/>
      <c r="BC118" s="28"/>
      <c r="BD118" s="29"/>
      <c r="BE118" s="30"/>
      <c r="BF118" s="30"/>
      <c r="BG118" s="31"/>
      <c r="BH118" s="32"/>
      <c r="BI118" s="26"/>
      <c r="BJ118" s="27"/>
      <c r="BK118" s="28"/>
      <c r="BL118" s="29"/>
      <c r="BM118" s="30"/>
      <c r="BN118" s="30"/>
      <c r="BO118" s="31"/>
      <c r="BP118" s="32"/>
      <c r="BQ118" s="26"/>
      <c r="BR118" s="27"/>
      <c r="BS118" s="28"/>
      <c r="BT118" s="29"/>
      <c r="BU118" s="30"/>
      <c r="BV118" s="30"/>
      <c r="BW118" s="31"/>
      <c r="BX118" s="32"/>
      <c r="BY118" s="26"/>
      <c r="BZ118" s="27"/>
      <c r="CA118" s="28"/>
      <c r="CB118" s="29"/>
      <c r="CC118" s="30"/>
      <c r="CD118" s="30"/>
      <c r="CE118" s="31"/>
      <c r="CF118" s="32"/>
      <c r="CG118" s="26"/>
      <c r="CH118" s="27"/>
      <c r="CI118" s="28"/>
      <c r="CJ118" s="29"/>
      <c r="CK118" s="30"/>
      <c r="CL118" s="30"/>
      <c r="CM118" s="31"/>
      <c r="CN118" s="32"/>
      <c r="CO118" s="26"/>
      <c r="CP118" s="27"/>
      <c r="CQ118" s="28"/>
      <c r="CR118" s="29"/>
      <c r="CS118" s="30"/>
      <c r="CT118" s="30"/>
      <c r="CU118" s="31"/>
      <c r="CV118" s="32"/>
      <c r="CW118" s="26"/>
      <c r="CX118" s="27"/>
      <c r="CY118" s="28"/>
      <c r="CZ118" s="29"/>
      <c r="DA118" s="30"/>
      <c r="DB118" s="30"/>
      <c r="DC118" s="31"/>
      <c r="DD118" s="32"/>
      <c r="DE118" s="26"/>
      <c r="DF118" s="27"/>
      <c r="DG118" s="28"/>
      <c r="DH118" s="29"/>
      <c r="DI118" s="30"/>
      <c r="DJ118" s="30"/>
      <c r="DK118" s="31"/>
      <c r="DL118" s="32"/>
      <c r="DM118" s="26"/>
      <c r="DN118" s="27"/>
      <c r="DO118" s="28"/>
      <c r="DP118" s="29"/>
      <c r="DQ118" s="30"/>
      <c r="DR118" s="30"/>
      <c r="DS118" s="31"/>
      <c r="DT118" s="32"/>
      <c r="DU118" s="26"/>
      <c r="DV118" s="27"/>
      <c r="DW118" s="28"/>
      <c r="DX118" s="29"/>
      <c r="DY118" s="30"/>
      <c r="DZ118" s="30"/>
      <c r="EA118" s="31"/>
      <c r="EB118" s="32"/>
      <c r="EC118" s="26"/>
      <c r="ED118" s="27"/>
      <c r="EE118" s="28"/>
      <c r="EF118" s="29"/>
      <c r="EG118" s="30"/>
      <c r="EH118" s="30"/>
      <c r="EI118" s="31"/>
      <c r="EJ118" s="32"/>
      <c r="EK118" s="26"/>
      <c r="EL118" s="27"/>
      <c r="EM118" s="28"/>
      <c r="EN118" s="29"/>
      <c r="EO118" s="30"/>
      <c r="EP118" s="30"/>
      <c r="EQ118" s="31"/>
      <c r="ER118" s="32"/>
      <c r="ES118" s="26"/>
      <c r="ET118" s="27"/>
      <c r="EU118" s="28"/>
      <c r="EV118" s="29"/>
      <c r="EW118" s="30"/>
      <c r="EX118" s="30"/>
      <c r="EY118" s="31"/>
      <c r="EZ118" s="32"/>
      <c r="FA118" s="26"/>
      <c r="FB118" s="27"/>
      <c r="FC118" s="28"/>
      <c r="FD118" s="29"/>
      <c r="FE118" s="30"/>
      <c r="FF118" s="30"/>
      <c r="FG118" s="31"/>
      <c r="FH118" s="32"/>
      <c r="FI118" s="26"/>
      <c r="FJ118" s="27"/>
      <c r="FK118" s="28"/>
      <c r="FL118" s="29"/>
      <c r="FM118" s="30"/>
      <c r="FN118" s="30"/>
      <c r="FO118" s="31"/>
      <c r="FP118" s="32"/>
      <c r="FQ118" s="26"/>
      <c r="FR118" s="27"/>
      <c r="FS118" s="28"/>
      <c r="FT118" s="29"/>
      <c r="FU118" s="30"/>
      <c r="FV118" s="30"/>
      <c r="FW118" s="31"/>
      <c r="FX118" s="32"/>
      <c r="FY118" s="26"/>
      <c r="FZ118" s="27"/>
      <c r="GA118" s="28"/>
      <c r="GB118" s="29"/>
      <c r="GC118" s="30"/>
      <c r="GD118" s="30"/>
      <c r="GE118" s="31"/>
      <c r="GF118" s="32"/>
      <c r="GG118" s="26"/>
      <c r="GH118" s="27"/>
      <c r="GI118" s="28"/>
      <c r="GJ118" s="29"/>
      <c r="GK118" s="30"/>
      <c r="GL118" s="30"/>
      <c r="GM118" s="31"/>
      <c r="GN118" s="32"/>
      <c r="GO118" s="26"/>
      <c r="GP118" s="27"/>
      <c r="GQ118" s="28"/>
      <c r="GR118" s="29"/>
      <c r="GS118" s="30"/>
      <c r="GT118" s="30"/>
      <c r="GU118" s="31"/>
      <c r="GV118" s="32"/>
      <c r="GW118" s="26"/>
      <c r="GX118" s="27"/>
      <c r="GY118" s="28"/>
      <c r="GZ118" s="29"/>
      <c r="HA118" s="30"/>
      <c r="HB118" s="30"/>
      <c r="HC118" s="31"/>
      <c r="HD118" s="32"/>
      <c r="HE118" s="26"/>
      <c r="HF118" s="27"/>
      <c r="HG118" s="28"/>
      <c r="HH118" s="29"/>
      <c r="HI118" s="30"/>
      <c r="HJ118" s="30"/>
      <c r="HK118" s="31"/>
      <c r="HL118" s="32"/>
      <c r="HM118" s="26"/>
      <c r="HN118" s="27"/>
      <c r="HO118" s="28"/>
      <c r="HP118" s="29"/>
      <c r="HQ118" s="30"/>
      <c r="HR118" s="30"/>
      <c r="HS118" s="31"/>
      <c r="HT118" s="32"/>
      <c r="HU118" s="26"/>
      <c r="HV118" s="27"/>
      <c r="HW118" s="28"/>
      <c r="HX118" s="29"/>
      <c r="HY118" s="30"/>
      <c r="HZ118" s="30"/>
      <c r="IA118" s="31"/>
      <c r="IB118" s="32"/>
      <c r="IC118" s="26"/>
      <c r="ID118" s="27"/>
      <c r="IE118" s="28"/>
      <c r="IF118" s="29"/>
      <c r="IG118" s="30"/>
      <c r="IH118" s="30"/>
      <c r="II118" s="31"/>
      <c r="IJ118" s="32"/>
      <c r="IK118" s="26"/>
      <c r="IL118" s="27"/>
      <c r="IM118" s="28"/>
      <c r="IN118" s="29"/>
      <c r="IO118" s="30"/>
      <c r="IP118" s="30"/>
      <c r="IQ118" s="31"/>
    </row>
    <row r="119" spans="1:4" ht="12.75">
      <c r="A119" s="64" t="s">
        <v>826</v>
      </c>
      <c r="B119" s="67">
        <v>80</v>
      </c>
      <c r="C119" s="46"/>
      <c r="D119" s="15"/>
    </row>
    <row r="120" spans="1:4" ht="12.75">
      <c r="A120" s="64" t="s">
        <v>825</v>
      </c>
      <c r="B120" s="67">
        <v>125.5</v>
      </c>
      <c r="C120" s="46"/>
      <c r="D120" s="15"/>
    </row>
    <row r="121" spans="1:4" ht="12.75">
      <c r="A121" s="64" t="s">
        <v>824</v>
      </c>
      <c r="B121" s="67">
        <v>297</v>
      </c>
      <c r="C121" s="46"/>
      <c r="D121" s="15"/>
    </row>
    <row r="122" spans="1:4" ht="12.75">
      <c r="A122" s="64" t="s">
        <v>823</v>
      </c>
      <c r="B122" s="67">
        <v>297</v>
      </c>
      <c r="C122" s="46"/>
      <c r="D122" s="15"/>
    </row>
    <row r="123" spans="1:4" ht="12.75">
      <c r="A123" s="64" t="s">
        <v>822</v>
      </c>
      <c r="B123" s="67">
        <v>135.2</v>
      </c>
      <c r="C123" s="46"/>
      <c r="D123" s="15"/>
    </row>
    <row r="124" spans="1:4" ht="12.75">
      <c r="A124" s="64" t="s">
        <v>821</v>
      </c>
      <c r="B124" s="67">
        <v>17.4</v>
      </c>
      <c r="C124" s="46"/>
      <c r="D124" s="15"/>
    </row>
    <row r="125" spans="1:4" ht="12.75">
      <c r="A125" s="64" t="s">
        <v>820</v>
      </c>
      <c r="B125" s="67">
        <v>111.7</v>
      </c>
      <c r="C125" s="46"/>
      <c r="D125" s="15"/>
    </row>
    <row r="126" spans="1:4" ht="12.75">
      <c r="A126" s="64" t="s">
        <v>819</v>
      </c>
      <c r="B126" s="67">
        <v>295.7</v>
      </c>
      <c r="C126" s="46"/>
      <c r="D126" s="15"/>
    </row>
    <row r="127" spans="1:4" ht="12.75">
      <c r="A127" s="64" t="s">
        <v>818</v>
      </c>
      <c r="B127" s="67">
        <v>79</v>
      </c>
      <c r="C127" s="46"/>
      <c r="D127" s="15"/>
    </row>
    <row r="128" spans="1:4" ht="12.75">
      <c r="A128" s="64" t="s">
        <v>817</v>
      </c>
      <c r="B128" s="67">
        <v>175.1</v>
      </c>
      <c r="C128" s="46"/>
      <c r="D128" s="15"/>
    </row>
    <row r="129" spans="1:4" ht="12.75">
      <c r="A129" s="64" t="s">
        <v>816</v>
      </c>
      <c r="B129" s="67">
        <v>220.6</v>
      </c>
      <c r="C129" s="46"/>
      <c r="D129" s="15"/>
    </row>
    <row r="130" spans="1:4" ht="12.75">
      <c r="A130" s="64" t="s">
        <v>815</v>
      </c>
      <c r="B130" s="67">
        <v>118</v>
      </c>
      <c r="C130" s="46"/>
      <c r="D130" s="15"/>
    </row>
    <row r="131" spans="1:4" ht="12.75">
      <c r="A131" s="64" t="s">
        <v>814</v>
      </c>
      <c r="B131" s="67">
        <v>28.3</v>
      </c>
      <c r="C131" s="46"/>
      <c r="D131" s="15"/>
    </row>
    <row r="132" spans="1:4" ht="13.5" customHeight="1">
      <c r="A132" s="64" t="s">
        <v>813</v>
      </c>
      <c r="B132" s="67">
        <v>330.1</v>
      </c>
      <c r="C132" s="46"/>
      <c r="D132" s="15"/>
    </row>
    <row r="133" spans="1:4" ht="12.75">
      <c r="A133" s="64" t="s">
        <v>812</v>
      </c>
      <c r="B133" s="67">
        <v>576.1</v>
      </c>
      <c r="C133" s="46"/>
      <c r="D133" s="15"/>
    </row>
    <row r="134" spans="1:4" ht="13.5" customHeight="1">
      <c r="A134" s="64" t="s">
        <v>811</v>
      </c>
      <c r="B134" s="67">
        <v>202.8</v>
      </c>
      <c r="C134" s="46"/>
      <c r="D134" s="15"/>
    </row>
    <row r="135" spans="1:4" ht="13.5" customHeight="1">
      <c r="A135" s="64" t="s">
        <v>810</v>
      </c>
      <c r="B135" s="67">
        <v>298.7</v>
      </c>
      <c r="C135" s="46"/>
      <c r="D135" s="15"/>
    </row>
    <row r="136" spans="1:4" ht="13.5" customHeight="1">
      <c r="A136" s="64" t="s">
        <v>809</v>
      </c>
      <c r="B136" s="67">
        <v>135.4</v>
      </c>
      <c r="C136" s="46"/>
      <c r="D136" s="15"/>
    </row>
    <row r="137" spans="1:4" ht="13.5" customHeight="1">
      <c r="A137" s="64" t="s">
        <v>808</v>
      </c>
      <c r="B137" s="67">
        <v>483.6</v>
      </c>
      <c r="C137" s="46"/>
      <c r="D137" s="15"/>
    </row>
    <row r="138" spans="1:4" ht="13.5" customHeight="1">
      <c r="A138" s="64" t="s">
        <v>807</v>
      </c>
      <c r="B138" s="67">
        <v>105.7</v>
      </c>
      <c r="C138" s="46"/>
      <c r="D138" s="15"/>
    </row>
    <row r="139" spans="1:4" ht="13.5" customHeight="1">
      <c r="A139" s="64" t="s">
        <v>806</v>
      </c>
      <c r="B139" s="67">
        <v>246.5</v>
      </c>
      <c r="C139" s="46"/>
      <c r="D139" s="15"/>
    </row>
    <row r="140" spans="1:4" ht="13.5" customHeight="1">
      <c r="A140" s="64" t="s">
        <v>805</v>
      </c>
      <c r="B140" s="67">
        <v>307.2</v>
      </c>
      <c r="C140" s="46"/>
      <c r="D140" s="15"/>
    </row>
    <row r="141" spans="1:4" ht="13.5" customHeight="1">
      <c r="A141" s="64" t="s">
        <v>804</v>
      </c>
      <c r="B141" s="67">
        <v>529</v>
      </c>
      <c r="C141" s="46"/>
      <c r="D141" s="15"/>
    </row>
    <row r="142" spans="1:4" ht="13.5" customHeight="1">
      <c r="A142" s="64" t="s">
        <v>803</v>
      </c>
      <c r="B142" s="67">
        <v>569.4</v>
      </c>
      <c r="C142" s="46"/>
      <c r="D142" s="15"/>
    </row>
    <row r="143" spans="1:4" ht="13.5" customHeight="1">
      <c r="A143" s="64" t="s">
        <v>802</v>
      </c>
      <c r="B143" s="67">
        <v>310</v>
      </c>
      <c r="C143" s="46"/>
      <c r="D143" s="15"/>
    </row>
    <row r="144" spans="1:4" ht="12.75">
      <c r="A144" s="64" t="s">
        <v>801</v>
      </c>
      <c r="B144" s="67">
        <v>268</v>
      </c>
      <c r="C144" s="46"/>
      <c r="D144" s="15"/>
    </row>
    <row r="145" spans="1:4" ht="12.75">
      <c r="A145" s="64" t="s">
        <v>800</v>
      </c>
      <c r="B145" s="67">
        <v>984.4</v>
      </c>
      <c r="C145" s="46"/>
      <c r="D145" s="15"/>
    </row>
    <row r="146" spans="1:4" ht="13.5" customHeight="1">
      <c r="A146" s="64" t="s">
        <v>799</v>
      </c>
      <c r="B146" s="67">
        <v>363</v>
      </c>
      <c r="C146" s="46"/>
      <c r="D146" s="15"/>
    </row>
    <row r="147" spans="1:4" ht="12.75">
      <c r="A147" s="64" t="s">
        <v>798</v>
      </c>
      <c r="B147" s="67">
        <v>147.5</v>
      </c>
      <c r="C147" s="46"/>
      <c r="D147" s="15"/>
    </row>
    <row r="148" spans="1:4" ht="13.5" customHeight="1">
      <c r="A148" s="64" t="s">
        <v>797</v>
      </c>
      <c r="B148" s="67">
        <v>259.6</v>
      </c>
      <c r="C148" s="46"/>
      <c r="D148" s="15"/>
    </row>
    <row r="149" spans="1:4" ht="12.75">
      <c r="A149" s="64" t="s">
        <v>796</v>
      </c>
      <c r="B149" s="68">
        <v>1154</v>
      </c>
      <c r="C149" s="46"/>
      <c r="D149" s="15"/>
    </row>
    <row r="150" spans="1:3" ht="12.75">
      <c r="A150" s="64" t="s">
        <v>795</v>
      </c>
      <c r="B150" s="67">
        <v>148.9</v>
      </c>
      <c r="C150" s="46"/>
    </row>
    <row r="151" spans="1:4" ht="12.75">
      <c r="A151" s="64" t="s">
        <v>794</v>
      </c>
      <c r="B151" s="67">
        <v>204.7</v>
      </c>
      <c r="C151" s="46"/>
      <c r="D151" s="15"/>
    </row>
    <row r="152" spans="1:4" ht="12.75">
      <c r="A152" s="64" t="s">
        <v>793</v>
      </c>
      <c r="B152" s="67">
        <v>643.4</v>
      </c>
      <c r="C152" s="46"/>
      <c r="D152" s="15"/>
    </row>
    <row r="153" spans="1:4" ht="12.75">
      <c r="A153" s="64" t="s">
        <v>792</v>
      </c>
      <c r="B153" s="67">
        <v>594</v>
      </c>
      <c r="C153" s="46"/>
      <c r="D153" s="15"/>
    </row>
    <row r="154" spans="1:4" ht="12.75">
      <c r="A154" s="64" t="s">
        <v>791</v>
      </c>
      <c r="B154" s="67">
        <v>772.3</v>
      </c>
      <c r="C154" s="46"/>
      <c r="D154" s="15"/>
    </row>
    <row r="155" spans="1:4" ht="12.75">
      <c r="A155" s="64" t="s">
        <v>790</v>
      </c>
      <c r="B155" s="67">
        <v>194.7</v>
      </c>
      <c r="C155" s="46"/>
      <c r="D155" s="15"/>
    </row>
    <row r="156" spans="1:4" ht="12.75">
      <c r="A156" s="64" t="s">
        <v>789</v>
      </c>
      <c r="B156" s="67">
        <v>302</v>
      </c>
      <c r="C156" s="46"/>
      <c r="D156" s="15"/>
    </row>
    <row r="157" spans="1:4" ht="12.75">
      <c r="A157" s="64" t="s">
        <v>788</v>
      </c>
      <c r="B157" s="67">
        <v>73.7</v>
      </c>
      <c r="C157" s="46"/>
      <c r="D157" s="15"/>
    </row>
    <row r="158" spans="1:4" ht="12.75">
      <c r="A158" s="64" t="s">
        <v>788</v>
      </c>
      <c r="B158" s="67">
        <v>299</v>
      </c>
      <c r="C158" s="46"/>
      <c r="D158" s="15"/>
    </row>
    <row r="159" spans="1:4" ht="12.75">
      <c r="A159" s="64" t="s">
        <v>787</v>
      </c>
      <c r="B159" s="67">
        <v>354</v>
      </c>
      <c r="C159" s="46"/>
      <c r="D159" s="15"/>
    </row>
    <row r="160" spans="1:4" ht="12.75">
      <c r="A160" s="64" t="s">
        <v>786</v>
      </c>
      <c r="B160" s="67">
        <v>466</v>
      </c>
      <c r="C160" s="46"/>
      <c r="D160" s="15"/>
    </row>
    <row r="161" spans="1:4" ht="12.75">
      <c r="A161" s="64" t="s">
        <v>785</v>
      </c>
      <c r="B161" s="67">
        <v>297</v>
      </c>
      <c r="C161" s="46"/>
      <c r="D161" s="15"/>
    </row>
    <row r="162" spans="1:4" ht="12.75">
      <c r="A162" s="64" t="s">
        <v>784</v>
      </c>
      <c r="B162" s="67">
        <v>245.45</v>
      </c>
      <c r="C162" s="46"/>
      <c r="D162" s="15"/>
    </row>
    <row r="163" spans="1:4" ht="12.75">
      <c r="A163" s="64" t="s">
        <v>783</v>
      </c>
      <c r="B163" s="67">
        <v>372.3</v>
      </c>
      <c r="C163" s="46"/>
      <c r="D163" s="15"/>
    </row>
    <row r="164" spans="1:4" ht="12.75">
      <c r="A164" s="64" t="s">
        <v>782</v>
      </c>
      <c r="B164" s="67">
        <v>144.9</v>
      </c>
      <c r="C164" s="46"/>
      <c r="D164" s="15"/>
    </row>
    <row r="165" spans="1:4" ht="12.75">
      <c r="A165" s="64" t="s">
        <v>781</v>
      </c>
      <c r="B165" s="67">
        <v>429.4</v>
      </c>
      <c r="C165" s="46"/>
      <c r="D165" s="15"/>
    </row>
    <row r="166" spans="1:4" ht="12.75">
      <c r="A166" s="64" t="s">
        <v>780</v>
      </c>
      <c r="B166" s="67">
        <v>477.3</v>
      </c>
      <c r="C166" s="46"/>
      <c r="D166" s="15"/>
    </row>
    <row r="167" spans="1:4" ht="12.75">
      <c r="A167" s="64" t="s">
        <v>779</v>
      </c>
      <c r="B167" s="67">
        <v>371.2</v>
      </c>
      <c r="C167" s="46"/>
      <c r="D167" s="15"/>
    </row>
    <row r="168" spans="1:4" ht="12.75">
      <c r="A168" s="64" t="s">
        <v>778</v>
      </c>
      <c r="B168" s="67">
        <v>181.3</v>
      </c>
      <c r="C168" s="46"/>
      <c r="D168" s="15"/>
    </row>
    <row r="169" spans="1:251" s="53" customFormat="1" ht="12.75">
      <c r="A169" s="64" t="s">
        <v>777</v>
      </c>
      <c r="B169" s="67">
        <v>296.1</v>
      </c>
      <c r="C169" s="46"/>
      <c r="D169" s="32"/>
      <c r="E169" s="26"/>
      <c r="F169" s="27"/>
      <c r="G169" s="28"/>
      <c r="H169" s="29"/>
      <c r="I169" s="30"/>
      <c r="J169" s="30"/>
      <c r="K169" s="56"/>
      <c r="L169" s="32"/>
      <c r="M169" s="26"/>
      <c r="N169" s="27"/>
      <c r="O169" s="28"/>
      <c r="P169" s="29"/>
      <c r="Q169" s="30"/>
      <c r="R169" s="30"/>
      <c r="S169" s="56"/>
      <c r="T169" s="32"/>
      <c r="U169" s="26"/>
      <c r="V169" s="27"/>
      <c r="W169" s="28"/>
      <c r="X169" s="29"/>
      <c r="Y169" s="30"/>
      <c r="Z169" s="30"/>
      <c r="AA169" s="56"/>
      <c r="AB169" s="32"/>
      <c r="AC169" s="26"/>
      <c r="AD169" s="27"/>
      <c r="AE169" s="28"/>
      <c r="AF169" s="29"/>
      <c r="AG169" s="30"/>
      <c r="AH169" s="30"/>
      <c r="AI169" s="56"/>
      <c r="AJ169" s="32"/>
      <c r="AK169" s="26"/>
      <c r="AL169" s="27"/>
      <c r="AM169" s="28"/>
      <c r="AN169" s="29"/>
      <c r="AO169" s="30"/>
      <c r="AP169" s="30"/>
      <c r="AQ169" s="56"/>
      <c r="AR169" s="32"/>
      <c r="AS169" s="26"/>
      <c r="AT169" s="27"/>
      <c r="AU169" s="28"/>
      <c r="AV169" s="29"/>
      <c r="AW169" s="30"/>
      <c r="AX169" s="30"/>
      <c r="AY169" s="56"/>
      <c r="AZ169" s="32"/>
      <c r="BA169" s="26"/>
      <c r="BB169" s="27"/>
      <c r="BC169" s="28"/>
      <c r="BD169" s="29"/>
      <c r="BE169" s="30"/>
      <c r="BF169" s="30"/>
      <c r="BG169" s="56"/>
      <c r="BH169" s="32"/>
      <c r="BI169" s="26"/>
      <c r="BJ169" s="27"/>
      <c r="BK169" s="28"/>
      <c r="BL169" s="29"/>
      <c r="BM169" s="30"/>
      <c r="BN169" s="30"/>
      <c r="BO169" s="56"/>
      <c r="BP169" s="32"/>
      <c r="BQ169" s="26"/>
      <c r="BR169" s="27"/>
      <c r="BS169" s="28"/>
      <c r="BT169" s="29"/>
      <c r="BU169" s="30"/>
      <c r="BV169" s="30"/>
      <c r="BW169" s="56"/>
      <c r="BX169" s="32"/>
      <c r="BY169" s="26"/>
      <c r="BZ169" s="27"/>
      <c r="CA169" s="28"/>
      <c r="CB169" s="29"/>
      <c r="CC169" s="30"/>
      <c r="CD169" s="30"/>
      <c r="CE169" s="56"/>
      <c r="CF169" s="32"/>
      <c r="CG169" s="26"/>
      <c r="CH169" s="27"/>
      <c r="CI169" s="28"/>
      <c r="CJ169" s="29"/>
      <c r="CK169" s="30"/>
      <c r="CL169" s="30"/>
      <c r="CM169" s="56"/>
      <c r="CN169" s="32"/>
      <c r="CO169" s="26"/>
      <c r="CP169" s="27"/>
      <c r="CQ169" s="28"/>
      <c r="CR169" s="29"/>
      <c r="CS169" s="30"/>
      <c r="CT169" s="30"/>
      <c r="CU169" s="56"/>
      <c r="CV169" s="32"/>
      <c r="CW169" s="26"/>
      <c r="CX169" s="27"/>
      <c r="CY169" s="28"/>
      <c r="CZ169" s="29"/>
      <c r="DA169" s="30"/>
      <c r="DB169" s="30"/>
      <c r="DC169" s="56"/>
      <c r="DD169" s="32"/>
      <c r="DE169" s="26"/>
      <c r="DF169" s="27"/>
      <c r="DG169" s="28"/>
      <c r="DH169" s="29"/>
      <c r="DI169" s="30"/>
      <c r="DJ169" s="30"/>
      <c r="DK169" s="56"/>
      <c r="DL169" s="32"/>
      <c r="DM169" s="26"/>
      <c r="DN169" s="27"/>
      <c r="DO169" s="28"/>
      <c r="DP169" s="29"/>
      <c r="DQ169" s="30"/>
      <c r="DR169" s="30"/>
      <c r="DS169" s="56"/>
      <c r="DT169" s="32"/>
      <c r="DU169" s="26"/>
      <c r="DV169" s="27" t="s">
        <v>0</v>
      </c>
      <c r="DW169" s="28" t="s">
        <v>1</v>
      </c>
      <c r="DX169" s="29" t="s">
        <v>109</v>
      </c>
      <c r="DY169" s="30"/>
      <c r="DZ169" s="30" t="s">
        <v>266</v>
      </c>
      <c r="EA169" s="56" t="s">
        <v>267</v>
      </c>
      <c r="EB169" s="32" t="s">
        <v>265</v>
      </c>
      <c r="EC169" s="26">
        <v>2.29</v>
      </c>
      <c r="ED169" s="27" t="s">
        <v>0</v>
      </c>
      <c r="EE169" s="28" t="s">
        <v>1</v>
      </c>
      <c r="EF169" s="29" t="s">
        <v>109</v>
      </c>
      <c r="EG169" s="30"/>
      <c r="EH169" s="30" t="s">
        <v>266</v>
      </c>
      <c r="EI169" s="56" t="s">
        <v>267</v>
      </c>
      <c r="EJ169" s="32" t="s">
        <v>265</v>
      </c>
      <c r="EK169" s="26">
        <v>2.29</v>
      </c>
      <c r="EL169" s="27" t="s">
        <v>0</v>
      </c>
      <c r="EM169" s="28" t="s">
        <v>1</v>
      </c>
      <c r="EN169" s="29" t="s">
        <v>109</v>
      </c>
      <c r="EO169" s="30"/>
      <c r="EP169" s="30" t="s">
        <v>266</v>
      </c>
      <c r="EQ169" s="56" t="s">
        <v>267</v>
      </c>
      <c r="ER169" s="32" t="s">
        <v>265</v>
      </c>
      <c r="ES169" s="26">
        <v>2.29</v>
      </c>
      <c r="ET169" s="27" t="s">
        <v>0</v>
      </c>
      <c r="EU169" s="28" t="s">
        <v>1</v>
      </c>
      <c r="EV169" s="29" t="s">
        <v>109</v>
      </c>
      <c r="EW169" s="30"/>
      <c r="EX169" s="30" t="s">
        <v>266</v>
      </c>
      <c r="EY169" s="56" t="s">
        <v>267</v>
      </c>
      <c r="EZ169" s="32" t="s">
        <v>265</v>
      </c>
      <c r="FA169" s="26">
        <v>2.29</v>
      </c>
      <c r="FB169" s="27" t="s">
        <v>0</v>
      </c>
      <c r="FC169" s="28" t="s">
        <v>1</v>
      </c>
      <c r="FD169" s="29" t="s">
        <v>109</v>
      </c>
      <c r="FE169" s="30"/>
      <c r="FF169" s="30" t="s">
        <v>266</v>
      </c>
      <c r="FG169" s="56" t="s">
        <v>267</v>
      </c>
      <c r="FH169" s="32" t="s">
        <v>265</v>
      </c>
      <c r="FI169" s="26">
        <v>2.29</v>
      </c>
      <c r="FJ169" s="27" t="s">
        <v>0</v>
      </c>
      <c r="FK169" s="28" t="s">
        <v>1</v>
      </c>
      <c r="FL169" s="29" t="s">
        <v>109</v>
      </c>
      <c r="FM169" s="30"/>
      <c r="FN169" s="30" t="s">
        <v>266</v>
      </c>
      <c r="FO169" s="56" t="s">
        <v>267</v>
      </c>
      <c r="FP169" s="32" t="s">
        <v>265</v>
      </c>
      <c r="FQ169" s="26">
        <v>2.29</v>
      </c>
      <c r="FR169" s="27" t="s">
        <v>0</v>
      </c>
      <c r="FS169" s="28" t="s">
        <v>1</v>
      </c>
      <c r="FT169" s="29" t="s">
        <v>109</v>
      </c>
      <c r="FU169" s="30"/>
      <c r="FV169" s="30" t="s">
        <v>266</v>
      </c>
      <c r="FW169" s="56" t="s">
        <v>267</v>
      </c>
      <c r="FX169" s="32" t="s">
        <v>265</v>
      </c>
      <c r="FY169" s="26">
        <v>2.29</v>
      </c>
      <c r="FZ169" s="27" t="s">
        <v>0</v>
      </c>
      <c r="GA169" s="28" t="s">
        <v>1</v>
      </c>
      <c r="GB169" s="29" t="s">
        <v>109</v>
      </c>
      <c r="GC169" s="30"/>
      <c r="GD169" s="30" t="s">
        <v>266</v>
      </c>
      <c r="GE169" s="56" t="s">
        <v>267</v>
      </c>
      <c r="GF169" s="32" t="s">
        <v>265</v>
      </c>
      <c r="GG169" s="26">
        <v>2.29</v>
      </c>
      <c r="GH169" s="27" t="s">
        <v>0</v>
      </c>
      <c r="GI169" s="28" t="s">
        <v>1</v>
      </c>
      <c r="GJ169" s="29" t="s">
        <v>109</v>
      </c>
      <c r="GK169" s="30"/>
      <c r="GL169" s="30" t="s">
        <v>266</v>
      </c>
      <c r="GM169" s="56" t="s">
        <v>267</v>
      </c>
      <c r="GN169" s="32" t="s">
        <v>265</v>
      </c>
      <c r="GO169" s="26">
        <v>2.29</v>
      </c>
      <c r="GP169" s="27" t="s">
        <v>0</v>
      </c>
      <c r="GQ169" s="28" t="s">
        <v>1</v>
      </c>
      <c r="GR169" s="29" t="s">
        <v>109</v>
      </c>
      <c r="GS169" s="30"/>
      <c r="GT169" s="30" t="s">
        <v>266</v>
      </c>
      <c r="GU169" s="56" t="s">
        <v>267</v>
      </c>
      <c r="GV169" s="32" t="s">
        <v>265</v>
      </c>
      <c r="GW169" s="26">
        <v>2.29</v>
      </c>
      <c r="GX169" s="27" t="s">
        <v>0</v>
      </c>
      <c r="GY169" s="28" t="s">
        <v>1</v>
      </c>
      <c r="GZ169" s="29" t="s">
        <v>109</v>
      </c>
      <c r="HA169" s="30"/>
      <c r="HB169" s="30" t="s">
        <v>266</v>
      </c>
      <c r="HC169" s="56" t="s">
        <v>267</v>
      </c>
      <c r="HD169" s="32" t="s">
        <v>265</v>
      </c>
      <c r="HE169" s="26">
        <v>2.29</v>
      </c>
      <c r="HF169" s="27" t="s">
        <v>0</v>
      </c>
      <c r="HG169" s="28" t="s">
        <v>1</v>
      </c>
      <c r="HH169" s="29" t="s">
        <v>109</v>
      </c>
      <c r="HI169" s="30"/>
      <c r="HJ169" s="30" t="s">
        <v>266</v>
      </c>
      <c r="HK169" s="56" t="s">
        <v>267</v>
      </c>
      <c r="HL169" s="32" t="s">
        <v>265</v>
      </c>
      <c r="HM169" s="26">
        <v>2.29</v>
      </c>
      <c r="HN169" s="27" t="s">
        <v>0</v>
      </c>
      <c r="HO169" s="28" t="s">
        <v>1</v>
      </c>
      <c r="HP169" s="29" t="s">
        <v>109</v>
      </c>
      <c r="HQ169" s="30"/>
      <c r="HR169" s="30" t="s">
        <v>266</v>
      </c>
      <c r="HS169" s="56" t="s">
        <v>267</v>
      </c>
      <c r="HT169" s="32" t="s">
        <v>265</v>
      </c>
      <c r="HU169" s="26">
        <v>2.29</v>
      </c>
      <c r="HV169" s="27" t="s">
        <v>0</v>
      </c>
      <c r="HW169" s="28" t="s">
        <v>1</v>
      </c>
      <c r="HX169" s="29" t="s">
        <v>109</v>
      </c>
      <c r="HY169" s="30"/>
      <c r="HZ169" s="30" t="s">
        <v>266</v>
      </c>
      <c r="IA169" s="56" t="s">
        <v>267</v>
      </c>
      <c r="IB169" s="32" t="s">
        <v>265</v>
      </c>
      <c r="IC169" s="26">
        <v>2.29</v>
      </c>
      <c r="ID169" s="27" t="s">
        <v>0</v>
      </c>
      <c r="IE169" s="28" t="s">
        <v>1</v>
      </c>
      <c r="IF169" s="29" t="s">
        <v>109</v>
      </c>
      <c r="IG169" s="30"/>
      <c r="IH169" s="30" t="s">
        <v>266</v>
      </c>
      <c r="II169" s="56" t="s">
        <v>267</v>
      </c>
      <c r="IJ169" s="32" t="s">
        <v>265</v>
      </c>
      <c r="IK169" s="26">
        <v>2.29</v>
      </c>
      <c r="IL169" s="27" t="s">
        <v>0</v>
      </c>
      <c r="IM169" s="28" t="s">
        <v>1</v>
      </c>
      <c r="IN169" s="29" t="s">
        <v>109</v>
      </c>
      <c r="IO169" s="30"/>
      <c r="IP169" s="30" t="s">
        <v>266</v>
      </c>
      <c r="IQ169" s="56" t="s">
        <v>267</v>
      </c>
    </row>
    <row r="170" spans="1:4" ht="12.75">
      <c r="A170" s="64" t="s">
        <v>776</v>
      </c>
      <c r="B170" s="67">
        <v>467.45</v>
      </c>
      <c r="C170" s="46"/>
      <c r="D170" s="15"/>
    </row>
    <row r="171" spans="1:4" ht="12.75">
      <c r="A171" s="64" t="s">
        <v>775</v>
      </c>
      <c r="B171" s="67">
        <v>293.6</v>
      </c>
      <c r="C171" s="46"/>
      <c r="D171" s="15"/>
    </row>
    <row r="172" spans="1:4" ht="12.75">
      <c r="A172" s="64" t="s">
        <v>774</v>
      </c>
      <c r="B172" s="67">
        <v>375.6</v>
      </c>
      <c r="C172" s="46"/>
      <c r="D172" s="15"/>
    </row>
    <row r="173" spans="1:4" ht="12.75">
      <c r="A173" s="64" t="s">
        <v>773</v>
      </c>
      <c r="B173" s="67">
        <v>441.38</v>
      </c>
      <c r="C173" s="46"/>
      <c r="D173" s="15"/>
    </row>
    <row r="174" spans="1:4" ht="12.75">
      <c r="A174" s="64" t="s">
        <v>772</v>
      </c>
      <c r="B174" s="67">
        <v>324.6</v>
      </c>
      <c r="C174" s="46"/>
      <c r="D174" s="15"/>
    </row>
    <row r="175" spans="1:4" ht="12.75">
      <c r="A175" s="64" t="s">
        <v>771</v>
      </c>
      <c r="B175" s="67">
        <v>790.8</v>
      </c>
      <c r="C175" s="46"/>
      <c r="D175" s="15"/>
    </row>
    <row r="176" spans="1:4" ht="12.75">
      <c r="A176" s="64" t="s">
        <v>770</v>
      </c>
      <c r="B176" s="67">
        <v>936</v>
      </c>
      <c r="C176" s="46"/>
      <c r="D176" s="15"/>
    </row>
    <row r="177" spans="1:4" ht="12.75">
      <c r="A177" s="64" t="s">
        <v>769</v>
      </c>
      <c r="B177" s="67">
        <v>269.4</v>
      </c>
      <c r="C177" s="46"/>
      <c r="D177" s="15"/>
    </row>
    <row r="178" spans="1:4" ht="12.75">
      <c r="A178" s="64" t="s">
        <v>768</v>
      </c>
      <c r="B178" s="68">
        <v>1166.6</v>
      </c>
      <c r="C178" s="46"/>
      <c r="D178" s="15"/>
    </row>
    <row r="179" spans="1:4" ht="12.75">
      <c r="A179" s="64" t="s">
        <v>767</v>
      </c>
      <c r="B179" s="67">
        <v>235.5</v>
      </c>
      <c r="C179" s="46"/>
      <c r="D179" s="15"/>
    </row>
    <row r="180" spans="1:4" ht="12.75">
      <c r="A180" s="64" t="s">
        <v>766</v>
      </c>
      <c r="B180" s="67">
        <v>776.6</v>
      </c>
      <c r="C180" s="46"/>
      <c r="D180" s="15"/>
    </row>
    <row r="181" spans="1:4" ht="12.75">
      <c r="A181" s="64" t="s">
        <v>765</v>
      </c>
      <c r="B181" s="67">
        <v>267.4</v>
      </c>
      <c r="C181" s="46"/>
      <c r="D181" s="15"/>
    </row>
    <row r="182" spans="1:4" ht="12.75">
      <c r="A182" s="64" t="s">
        <v>764</v>
      </c>
      <c r="B182" s="67">
        <v>758</v>
      </c>
      <c r="C182" s="46"/>
      <c r="D182" s="15"/>
    </row>
    <row r="183" spans="1:4" ht="12.75">
      <c r="A183" s="64" t="s">
        <v>763</v>
      </c>
      <c r="B183" s="67">
        <v>829.5</v>
      </c>
      <c r="C183" s="46"/>
      <c r="D183" s="15"/>
    </row>
    <row r="184" spans="1:4" ht="12.75">
      <c r="A184" s="64" t="s">
        <v>762</v>
      </c>
      <c r="B184" s="68">
        <v>1010.59</v>
      </c>
      <c r="C184" s="46"/>
      <c r="D184" s="15"/>
    </row>
    <row r="185" spans="1:4" ht="12.75">
      <c r="A185" s="64" t="s">
        <v>761</v>
      </c>
      <c r="B185" s="68">
        <v>1188.4</v>
      </c>
      <c r="C185" s="46"/>
      <c r="D185" s="15"/>
    </row>
    <row r="186" spans="1:4" ht="12.75">
      <c r="A186" s="64" t="s">
        <v>760</v>
      </c>
      <c r="B186" s="67">
        <v>510.3</v>
      </c>
      <c r="C186" s="46"/>
      <c r="D186" s="15"/>
    </row>
    <row r="187" spans="1:4" ht="12.75">
      <c r="A187" s="64" t="s">
        <v>759</v>
      </c>
      <c r="B187" s="67">
        <v>604.6</v>
      </c>
      <c r="C187" s="46"/>
      <c r="D187" s="15"/>
    </row>
    <row r="188" spans="1:4" ht="12.75">
      <c r="A188" s="64" t="s">
        <v>758</v>
      </c>
      <c r="B188" s="67">
        <v>847</v>
      </c>
      <c r="C188" s="46"/>
      <c r="D188" s="15"/>
    </row>
    <row r="189" spans="1:4" ht="12.75">
      <c r="A189" s="64" t="s">
        <v>757</v>
      </c>
      <c r="B189" s="68">
        <v>1141.6</v>
      </c>
      <c r="C189" s="46"/>
      <c r="D189" s="15"/>
    </row>
    <row r="190" spans="1:4" ht="12.75">
      <c r="A190" s="64" t="s">
        <v>756</v>
      </c>
      <c r="B190" s="67">
        <v>487</v>
      </c>
      <c r="C190" s="46"/>
      <c r="D190" s="15"/>
    </row>
    <row r="191" spans="1:4" ht="12.75">
      <c r="A191" s="64" t="s">
        <v>755</v>
      </c>
      <c r="B191" s="67">
        <v>793.6</v>
      </c>
      <c r="C191" s="46"/>
      <c r="D191" s="15"/>
    </row>
    <row r="192" spans="1:4" ht="12.75">
      <c r="A192" s="64" t="s">
        <v>754</v>
      </c>
      <c r="B192" s="67">
        <v>387.5</v>
      </c>
      <c r="C192" s="46"/>
      <c r="D192" s="15"/>
    </row>
    <row r="193" spans="1:4" ht="12.75">
      <c r="A193" s="64" t="s">
        <v>753</v>
      </c>
      <c r="B193" s="68">
        <v>1194.1</v>
      </c>
      <c r="C193" s="46"/>
      <c r="D193" s="15"/>
    </row>
    <row r="194" spans="1:4" ht="12.75">
      <c r="A194" s="64" t="s">
        <v>752</v>
      </c>
      <c r="B194" s="67">
        <v>173</v>
      </c>
      <c r="C194" s="46"/>
      <c r="D194" s="15"/>
    </row>
    <row r="195" spans="1:4" ht="12.75">
      <c r="A195" s="64" t="s">
        <v>751</v>
      </c>
      <c r="B195" s="67">
        <v>900.2</v>
      </c>
      <c r="C195" s="46"/>
      <c r="D195" s="15"/>
    </row>
    <row r="196" spans="1:4" ht="12.75">
      <c r="A196" s="64" t="s">
        <v>750</v>
      </c>
      <c r="B196" s="67">
        <v>600.3</v>
      </c>
      <c r="C196" s="46"/>
      <c r="D196" s="15"/>
    </row>
    <row r="197" spans="1:4" ht="12.75">
      <c r="A197" s="64" t="s">
        <v>749</v>
      </c>
      <c r="B197" s="67">
        <v>282.4</v>
      </c>
      <c r="C197" s="46"/>
      <c r="D197" s="15"/>
    </row>
    <row r="198" spans="1:4" ht="12.75">
      <c r="A198" s="64" t="s">
        <v>748</v>
      </c>
      <c r="B198" s="68">
        <v>1193.85</v>
      </c>
      <c r="C198" s="46"/>
      <c r="D198" s="15"/>
    </row>
    <row r="199" spans="1:4" ht="12.75">
      <c r="A199" s="64" t="s">
        <v>747</v>
      </c>
      <c r="B199" s="68">
        <v>1140</v>
      </c>
      <c r="C199" s="46"/>
      <c r="D199" s="15"/>
    </row>
    <row r="200" spans="1:4" ht="12.75">
      <c r="A200" s="64" t="s">
        <v>746</v>
      </c>
      <c r="B200" s="67">
        <v>759.4</v>
      </c>
      <c r="C200" s="46"/>
      <c r="D200" s="14"/>
    </row>
    <row r="201" spans="1:4" ht="12.75">
      <c r="A201" s="64" t="s">
        <v>746</v>
      </c>
      <c r="B201" s="67">
        <v>623</v>
      </c>
      <c r="C201" s="46"/>
      <c r="D201" s="14"/>
    </row>
    <row r="202" spans="1:4" ht="12.75">
      <c r="A202" s="64" t="s">
        <v>745</v>
      </c>
      <c r="B202" s="68">
        <v>1777.5</v>
      </c>
      <c r="C202" s="46"/>
      <c r="D202" s="14"/>
    </row>
    <row r="203" spans="1:4" ht="12.75">
      <c r="A203" s="64" t="s">
        <v>744</v>
      </c>
      <c r="B203" s="67">
        <v>65.7</v>
      </c>
      <c r="C203" s="46"/>
      <c r="D203" s="14"/>
    </row>
    <row r="204" spans="1:4" ht="12.75">
      <c r="A204" s="64" t="s">
        <v>743</v>
      </c>
      <c r="B204" s="67">
        <v>526.7</v>
      </c>
      <c r="C204" s="46"/>
      <c r="D204" s="14"/>
    </row>
    <row r="205" spans="1:4" ht="12.75">
      <c r="A205" s="64" t="s">
        <v>742</v>
      </c>
      <c r="B205" s="67">
        <v>224.4</v>
      </c>
      <c r="C205" s="46"/>
      <c r="D205" s="14"/>
    </row>
    <row r="206" spans="1:4" ht="12.75">
      <c r="A206" s="64" t="s">
        <v>741</v>
      </c>
      <c r="B206" s="67">
        <v>980.8</v>
      </c>
      <c r="C206" s="46"/>
      <c r="D206" s="14"/>
    </row>
    <row r="207" spans="1:4" ht="12.75">
      <c r="A207" s="64" t="s">
        <v>740</v>
      </c>
      <c r="B207" s="67">
        <v>356.6</v>
      </c>
      <c r="C207" s="46"/>
      <c r="D207" s="14"/>
    </row>
    <row r="208" spans="1:4" ht="12.75">
      <c r="A208" s="64" t="s">
        <v>739</v>
      </c>
      <c r="B208" s="67">
        <v>167.6</v>
      </c>
      <c r="C208" s="46"/>
      <c r="D208" s="14"/>
    </row>
    <row r="209" spans="1:4" ht="12.75">
      <c r="A209" s="64" t="s">
        <v>738</v>
      </c>
      <c r="B209" s="67">
        <v>433.8</v>
      </c>
      <c r="C209" s="46"/>
      <c r="D209" s="14"/>
    </row>
    <row r="210" spans="1:4" ht="12.75">
      <c r="A210" s="64" t="s">
        <v>737</v>
      </c>
      <c r="B210" s="67">
        <v>294</v>
      </c>
      <c r="C210" s="46"/>
      <c r="D210" s="14"/>
    </row>
    <row r="211" spans="1:4" ht="12.75">
      <c r="A211" s="64" t="s">
        <v>736</v>
      </c>
      <c r="B211" s="67">
        <v>290</v>
      </c>
      <c r="C211" s="46"/>
      <c r="D211" s="14"/>
    </row>
    <row r="212" spans="1:4" ht="12.75">
      <c r="A212" s="64" t="s">
        <v>735</v>
      </c>
      <c r="B212" s="67">
        <v>125.4</v>
      </c>
      <c r="C212" s="46"/>
      <c r="D212" s="14"/>
    </row>
    <row r="213" spans="1:4" ht="12.75">
      <c r="A213" s="64" t="s">
        <v>734</v>
      </c>
      <c r="B213" s="67">
        <v>494.7</v>
      </c>
      <c r="C213" s="46"/>
      <c r="D213" s="14"/>
    </row>
    <row r="214" spans="1:4" ht="12.75">
      <c r="A214" s="64" t="s">
        <v>733</v>
      </c>
      <c r="B214" s="67">
        <v>635.5</v>
      </c>
      <c r="C214" s="46"/>
      <c r="D214" s="14"/>
    </row>
    <row r="215" spans="1:4" ht="12.75">
      <c r="A215" s="64" t="s">
        <v>732</v>
      </c>
      <c r="B215" s="67">
        <v>106.6</v>
      </c>
      <c r="C215" s="46"/>
      <c r="D215" s="14"/>
    </row>
    <row r="216" spans="1:4" ht="12.75">
      <c r="A216" s="64" t="s">
        <v>731</v>
      </c>
      <c r="B216" s="67">
        <v>553.9</v>
      </c>
      <c r="C216" s="46"/>
      <c r="D216" s="14"/>
    </row>
    <row r="217" spans="1:4" ht="12.75">
      <c r="A217" s="64" t="s">
        <v>730</v>
      </c>
      <c r="B217" s="67">
        <v>924.3</v>
      </c>
      <c r="C217" s="46"/>
      <c r="D217" s="14"/>
    </row>
    <row r="218" spans="1:4" ht="12.75">
      <c r="A218" s="64" t="s">
        <v>729</v>
      </c>
      <c r="B218" s="67">
        <v>736.7</v>
      </c>
      <c r="C218" s="46"/>
      <c r="D218" s="14"/>
    </row>
    <row r="219" spans="1:4" ht="12.75">
      <c r="A219" s="64" t="s">
        <v>728</v>
      </c>
      <c r="B219" s="67">
        <v>968.2</v>
      </c>
      <c r="C219" s="46"/>
      <c r="D219" s="14"/>
    </row>
    <row r="220" spans="1:4" ht="12.75">
      <c r="A220" s="64" t="s">
        <v>727</v>
      </c>
      <c r="B220" s="67">
        <v>392</v>
      </c>
      <c r="C220" s="46"/>
      <c r="D220" s="14"/>
    </row>
    <row r="221" spans="1:4" ht="12.75">
      <c r="A221" s="64" t="s">
        <v>726</v>
      </c>
      <c r="B221" s="67">
        <v>836.5</v>
      </c>
      <c r="C221" s="46"/>
      <c r="D221" s="14"/>
    </row>
    <row r="222" spans="1:4" ht="12.75">
      <c r="A222" s="64" t="s">
        <v>725</v>
      </c>
      <c r="B222" s="67">
        <v>367.1</v>
      </c>
      <c r="C222" s="46"/>
      <c r="D222" s="14"/>
    </row>
    <row r="223" spans="1:4" ht="12.75">
      <c r="A223" s="64" t="s">
        <v>724</v>
      </c>
      <c r="B223" s="67">
        <v>432</v>
      </c>
      <c r="C223" s="46"/>
      <c r="D223" s="14"/>
    </row>
    <row r="224" spans="1:4" ht="12.75">
      <c r="A224" s="64" t="s">
        <v>723</v>
      </c>
      <c r="B224" s="67">
        <v>368.8</v>
      </c>
      <c r="C224" s="46"/>
      <c r="D224" s="14"/>
    </row>
    <row r="225" spans="1:4" ht="12.75">
      <c r="A225" s="64" t="s">
        <v>722</v>
      </c>
      <c r="B225" s="67">
        <v>596.4</v>
      </c>
      <c r="C225" s="46"/>
      <c r="D225" s="14"/>
    </row>
    <row r="226" spans="1:4" ht="12.75">
      <c r="A226" s="64" t="s">
        <v>721</v>
      </c>
      <c r="B226" s="67">
        <v>76.2</v>
      </c>
      <c r="C226" s="46"/>
      <c r="D226" s="14"/>
    </row>
    <row r="227" spans="1:4" ht="12.75">
      <c r="A227" s="64" t="s">
        <v>720</v>
      </c>
      <c r="B227" s="67">
        <v>525.4</v>
      </c>
      <c r="C227" s="46"/>
      <c r="D227" s="14"/>
    </row>
    <row r="228" spans="1:4" ht="12.75">
      <c r="A228" s="64" t="s">
        <v>719</v>
      </c>
      <c r="B228" s="67">
        <v>629.8</v>
      </c>
      <c r="C228" s="46"/>
      <c r="D228" s="14"/>
    </row>
    <row r="229" spans="1:4" ht="12.75">
      <c r="A229" s="64" t="s">
        <v>718</v>
      </c>
      <c r="B229" s="67">
        <v>401.6</v>
      </c>
      <c r="C229" s="46"/>
      <c r="D229" s="14"/>
    </row>
    <row r="230" spans="1:4" ht="12.75">
      <c r="A230" s="64" t="s">
        <v>717</v>
      </c>
      <c r="B230" s="67">
        <v>333.7</v>
      </c>
      <c r="C230" s="46"/>
      <c r="D230" s="14"/>
    </row>
    <row r="231" spans="1:4" ht="12.75">
      <c r="A231" s="64" t="s">
        <v>716</v>
      </c>
      <c r="B231" s="67">
        <v>497.9</v>
      </c>
      <c r="C231" s="46"/>
      <c r="D231" s="14"/>
    </row>
    <row r="232" spans="1:4" ht="12.75">
      <c r="A232" s="64" t="s">
        <v>715</v>
      </c>
      <c r="B232" s="67">
        <v>174.7</v>
      </c>
      <c r="C232" s="46"/>
      <c r="D232" s="14"/>
    </row>
    <row r="233" spans="1:4" ht="12.75">
      <c r="A233" s="64" t="s">
        <v>714</v>
      </c>
      <c r="B233" s="67">
        <v>468.7</v>
      </c>
      <c r="C233" s="46"/>
      <c r="D233" s="14"/>
    </row>
    <row r="234" spans="1:4" ht="12.75">
      <c r="A234" s="64" t="s">
        <v>713</v>
      </c>
      <c r="B234" s="67">
        <v>202</v>
      </c>
      <c r="C234" s="46"/>
      <c r="D234" s="14"/>
    </row>
    <row r="235" spans="1:4" ht="12.75">
      <c r="A235" s="64" t="s">
        <v>712</v>
      </c>
      <c r="B235" s="67">
        <v>514</v>
      </c>
      <c r="C235" s="46"/>
      <c r="D235" s="14"/>
    </row>
    <row r="236" spans="1:4" ht="12.75">
      <c r="A236" s="64" t="s">
        <v>711</v>
      </c>
      <c r="B236" s="67">
        <v>370.4</v>
      </c>
      <c r="C236" s="46"/>
      <c r="D236" s="14"/>
    </row>
    <row r="237" spans="1:4" ht="12.75">
      <c r="A237" s="64" t="s">
        <v>710</v>
      </c>
      <c r="B237" s="67">
        <v>109.8</v>
      </c>
      <c r="C237" s="46"/>
      <c r="D237" s="14"/>
    </row>
    <row r="238" spans="1:4" ht="12.75">
      <c r="A238" s="64" t="s">
        <v>709</v>
      </c>
      <c r="B238" s="67">
        <v>669.8</v>
      </c>
      <c r="C238" s="46"/>
      <c r="D238" s="14"/>
    </row>
    <row r="239" spans="1:4" ht="12.75">
      <c r="A239" s="64" t="s">
        <v>708</v>
      </c>
      <c r="B239" s="67">
        <v>74</v>
      </c>
      <c r="C239" s="46"/>
      <c r="D239" s="14"/>
    </row>
    <row r="240" spans="1:4" ht="12.75">
      <c r="A240" s="64" t="s">
        <v>707</v>
      </c>
      <c r="B240" s="67">
        <v>108.8</v>
      </c>
      <c r="C240" s="46"/>
      <c r="D240" s="14"/>
    </row>
    <row r="241" spans="1:4" ht="12.75">
      <c r="A241" s="64" t="s">
        <v>706</v>
      </c>
      <c r="B241" s="67">
        <v>28.7</v>
      </c>
      <c r="C241" s="46"/>
      <c r="D241" s="14"/>
    </row>
    <row r="242" spans="1:4" ht="12.75">
      <c r="A242" s="64" t="s">
        <v>705</v>
      </c>
      <c r="B242" s="67">
        <v>218.2</v>
      </c>
      <c r="C242" s="46"/>
      <c r="D242" s="14"/>
    </row>
    <row r="243" spans="1:4" ht="12.75">
      <c r="A243" s="64" t="s">
        <v>704</v>
      </c>
      <c r="B243" s="67">
        <v>505.7</v>
      </c>
      <c r="C243" s="46"/>
      <c r="D243" s="14"/>
    </row>
    <row r="244" spans="1:4" ht="12.75">
      <c r="A244" s="64" t="s">
        <v>703</v>
      </c>
      <c r="B244" s="67">
        <v>531.7</v>
      </c>
      <c r="C244" s="46"/>
      <c r="D244" s="14"/>
    </row>
    <row r="245" spans="1:4" ht="12.75">
      <c r="A245" s="64" t="s">
        <v>702</v>
      </c>
      <c r="B245" s="67">
        <v>200</v>
      </c>
      <c r="C245" s="46"/>
      <c r="D245" s="14"/>
    </row>
    <row r="246" spans="1:4" ht="12.75">
      <c r="A246" s="64" t="s">
        <v>701</v>
      </c>
      <c r="B246" s="67">
        <v>305.2</v>
      </c>
      <c r="C246" s="46"/>
      <c r="D246" s="14"/>
    </row>
    <row r="247" spans="1:4" ht="12.75">
      <c r="A247" s="64" t="s">
        <v>700</v>
      </c>
      <c r="B247" s="67">
        <v>442.6</v>
      </c>
      <c r="C247" s="46"/>
      <c r="D247" s="14"/>
    </row>
    <row r="248" spans="1:4" ht="12.75">
      <c r="A248" s="64" t="s">
        <v>699</v>
      </c>
      <c r="B248" s="67">
        <v>81.8</v>
      </c>
      <c r="C248" s="46"/>
      <c r="D248" s="14"/>
    </row>
    <row r="249" spans="1:4" ht="12.75">
      <c r="A249" s="64" t="s">
        <v>698</v>
      </c>
      <c r="B249" s="67">
        <v>130</v>
      </c>
      <c r="C249" s="46"/>
      <c r="D249" s="14"/>
    </row>
    <row r="250" spans="1:4" ht="12.75">
      <c r="A250" s="64" t="s">
        <v>697</v>
      </c>
      <c r="B250" s="67">
        <v>223.7</v>
      </c>
      <c r="C250" s="46"/>
      <c r="D250" s="14"/>
    </row>
    <row r="251" spans="1:4" ht="12.75">
      <c r="A251" s="64" t="s">
        <v>696</v>
      </c>
      <c r="B251" s="67">
        <v>659.2</v>
      </c>
      <c r="C251" s="46"/>
      <c r="D251" s="14"/>
    </row>
    <row r="252" spans="1:4" ht="12.75">
      <c r="A252" s="64" t="s">
        <v>696</v>
      </c>
      <c r="B252" s="67">
        <v>591.1</v>
      </c>
      <c r="C252" s="46"/>
      <c r="D252" s="14"/>
    </row>
    <row r="253" spans="1:4" ht="12.75">
      <c r="A253" s="64" t="s">
        <v>695</v>
      </c>
      <c r="B253" s="67">
        <v>415.1</v>
      </c>
      <c r="C253" s="46"/>
      <c r="D253" s="14"/>
    </row>
    <row r="254" spans="1:4" ht="12.75">
      <c r="A254" s="64" t="s">
        <v>694</v>
      </c>
      <c r="B254" s="67">
        <v>614.6</v>
      </c>
      <c r="C254" s="46"/>
      <c r="D254" s="14"/>
    </row>
    <row r="255" spans="1:3" ht="12.75">
      <c r="A255" s="64" t="s">
        <v>693</v>
      </c>
      <c r="B255" s="67">
        <v>450.3</v>
      </c>
      <c r="C255" s="46"/>
    </row>
    <row r="256" spans="1:3" ht="12.75">
      <c r="A256" s="64" t="s">
        <v>692</v>
      </c>
      <c r="B256" s="67">
        <v>403.9</v>
      </c>
      <c r="C256" s="46"/>
    </row>
    <row r="257" spans="1:4" ht="12.75">
      <c r="A257" s="64" t="s">
        <v>691</v>
      </c>
      <c r="B257" s="67">
        <v>600.2</v>
      </c>
      <c r="C257" s="46"/>
      <c r="D257" s="14"/>
    </row>
    <row r="258" spans="1:4" ht="12.75">
      <c r="A258" s="64" t="s">
        <v>690</v>
      </c>
      <c r="B258" s="68">
        <v>1373.4</v>
      </c>
      <c r="C258" s="46"/>
      <c r="D258" s="14"/>
    </row>
    <row r="259" spans="1:4" ht="12.75">
      <c r="A259" s="64" t="s">
        <v>689</v>
      </c>
      <c r="B259" s="67">
        <v>376.8</v>
      </c>
      <c r="C259" s="46"/>
      <c r="D259" s="14"/>
    </row>
    <row r="260" spans="1:4" ht="12.75">
      <c r="A260" s="64" t="s">
        <v>688</v>
      </c>
      <c r="B260" s="67">
        <v>73.2</v>
      </c>
      <c r="C260" s="46"/>
      <c r="D260" s="14"/>
    </row>
    <row r="261" spans="1:4" ht="12.75">
      <c r="A261" s="64" t="s">
        <v>687</v>
      </c>
      <c r="B261" s="67">
        <v>86.8</v>
      </c>
      <c r="C261" s="46"/>
      <c r="D261" s="14"/>
    </row>
    <row r="262" spans="1:4" ht="12.75">
      <c r="A262" s="64" t="s">
        <v>686</v>
      </c>
      <c r="B262" s="67">
        <v>534</v>
      </c>
      <c r="C262" s="46"/>
      <c r="D262" s="14"/>
    </row>
    <row r="263" spans="1:4" ht="12.75">
      <c r="A263" s="64" t="s">
        <v>685</v>
      </c>
      <c r="B263" s="67">
        <v>5.4</v>
      </c>
      <c r="C263" s="46"/>
      <c r="D263" s="14"/>
    </row>
    <row r="264" spans="1:4" ht="12.75">
      <c r="A264" s="64" t="s">
        <v>684</v>
      </c>
      <c r="B264" s="67">
        <v>382.9</v>
      </c>
      <c r="C264" s="46"/>
      <c r="D264" s="14"/>
    </row>
    <row r="265" spans="1:4" ht="12.75">
      <c r="A265" s="64" t="s">
        <v>683</v>
      </c>
      <c r="B265" s="67">
        <v>616</v>
      </c>
      <c r="C265" s="46"/>
      <c r="D265" s="14"/>
    </row>
    <row r="266" spans="1:4" ht="12.75">
      <c r="A266" s="64" t="s">
        <v>682</v>
      </c>
      <c r="B266" s="67">
        <v>493.2</v>
      </c>
      <c r="C266" s="46"/>
      <c r="D266" s="14"/>
    </row>
    <row r="267" spans="1:4" ht="12.75">
      <c r="A267" s="64" t="s">
        <v>681</v>
      </c>
      <c r="B267" s="67">
        <v>324</v>
      </c>
      <c r="C267" s="46"/>
      <c r="D267" s="14"/>
    </row>
    <row r="268" spans="1:4" ht="12.75">
      <c r="A268" s="64" t="s">
        <v>680</v>
      </c>
      <c r="B268" s="67">
        <v>634.3</v>
      </c>
      <c r="C268" s="46"/>
      <c r="D268" s="14"/>
    </row>
    <row r="269" spans="1:4" ht="12.75">
      <c r="A269" s="64" t="s">
        <v>679</v>
      </c>
      <c r="B269" s="67">
        <v>246</v>
      </c>
      <c r="C269" s="46"/>
      <c r="D269" s="14"/>
    </row>
    <row r="270" spans="1:4" ht="12.75">
      <c r="A270" s="64" t="s">
        <v>678</v>
      </c>
      <c r="B270" s="67">
        <v>468</v>
      </c>
      <c r="C270" s="46"/>
      <c r="D270" s="14"/>
    </row>
    <row r="271" spans="1:4" ht="12.75">
      <c r="A271" s="64" t="s">
        <v>677</v>
      </c>
      <c r="B271" s="67">
        <v>450</v>
      </c>
      <c r="C271" s="46"/>
      <c r="D271" s="14"/>
    </row>
    <row r="272" spans="1:4" ht="12.75">
      <c r="A272" s="64" t="s">
        <v>676</v>
      </c>
      <c r="B272" s="67">
        <v>495.3</v>
      </c>
      <c r="C272" s="46"/>
      <c r="D272" s="14"/>
    </row>
    <row r="273" spans="1:4" ht="12.75">
      <c r="A273" s="64" t="s">
        <v>675</v>
      </c>
      <c r="B273" s="67">
        <v>495</v>
      </c>
      <c r="C273" s="46"/>
      <c r="D273" s="14"/>
    </row>
    <row r="274" spans="1:4" ht="12.75">
      <c r="A274" s="64" t="s">
        <v>674</v>
      </c>
      <c r="B274" s="67">
        <v>252</v>
      </c>
      <c r="C274" s="46"/>
      <c r="D274" s="14"/>
    </row>
    <row r="275" spans="1:4" ht="12.75">
      <c r="A275" s="64" t="s">
        <v>673</v>
      </c>
      <c r="B275" s="67">
        <v>460</v>
      </c>
      <c r="C275" s="46"/>
      <c r="D275" s="14"/>
    </row>
    <row r="276" spans="1:4" ht="12.75">
      <c r="A276" s="64" t="s">
        <v>672</v>
      </c>
      <c r="B276" s="67">
        <v>238</v>
      </c>
      <c r="C276" s="46"/>
      <c r="D276" s="14"/>
    </row>
    <row r="277" spans="1:4" ht="12.75">
      <c r="A277" s="64" t="s">
        <v>671</v>
      </c>
      <c r="B277" s="67">
        <v>137.9</v>
      </c>
      <c r="C277" s="46"/>
      <c r="D277" s="14"/>
    </row>
    <row r="278" spans="1:4" ht="12.75">
      <c r="A278" s="64" t="s">
        <v>670</v>
      </c>
      <c r="B278" s="67">
        <v>90.8</v>
      </c>
      <c r="C278" s="46"/>
      <c r="D278" s="14"/>
    </row>
    <row r="279" spans="1:4" ht="12.75">
      <c r="A279" s="64" t="s">
        <v>669</v>
      </c>
      <c r="B279" s="67">
        <v>176</v>
      </c>
      <c r="C279" s="46"/>
      <c r="D279" s="14"/>
    </row>
    <row r="280" spans="1:4" ht="12.75">
      <c r="A280" s="64" t="s">
        <v>668</v>
      </c>
      <c r="B280" s="67">
        <v>185.9</v>
      </c>
      <c r="C280" s="46"/>
      <c r="D280" s="14"/>
    </row>
    <row r="281" spans="1:4" ht="12.75">
      <c r="A281" s="64" t="s">
        <v>667</v>
      </c>
      <c r="B281" s="67">
        <v>154.1</v>
      </c>
      <c r="C281" s="46"/>
      <c r="D281" s="14"/>
    </row>
    <row r="282" spans="1:4" ht="12.75">
      <c r="A282" s="64" t="s">
        <v>666</v>
      </c>
      <c r="B282" s="67">
        <v>425</v>
      </c>
      <c r="C282" s="46"/>
      <c r="D282" s="14"/>
    </row>
    <row r="283" spans="1:4" ht="12.75">
      <c r="A283" s="64" t="s">
        <v>665</v>
      </c>
      <c r="B283" s="67">
        <v>206</v>
      </c>
      <c r="C283" s="46"/>
      <c r="D283" s="14"/>
    </row>
    <row r="284" spans="1:5" s="36" customFormat="1" ht="12.75">
      <c r="A284" s="64" t="s">
        <v>664</v>
      </c>
      <c r="B284" s="67">
        <v>227.8</v>
      </c>
      <c r="C284" s="46"/>
      <c r="D284" s="14"/>
      <c r="E284" s="16"/>
    </row>
    <row r="285" spans="1:5" s="36" customFormat="1" ht="12.75">
      <c r="A285" s="64" t="s">
        <v>663</v>
      </c>
      <c r="B285" s="67">
        <v>452.3</v>
      </c>
      <c r="C285" s="46"/>
      <c r="D285" s="14"/>
      <c r="E285" s="16"/>
    </row>
    <row r="286" spans="1:5" s="36" customFormat="1" ht="12.75">
      <c r="A286" s="64" t="s">
        <v>662</v>
      </c>
      <c r="B286" s="67">
        <v>467.5</v>
      </c>
      <c r="C286" s="46"/>
      <c r="D286" s="14"/>
      <c r="E286" s="16"/>
    </row>
    <row r="287" spans="1:5" s="36" customFormat="1" ht="12.75">
      <c r="A287" s="64" t="s">
        <v>661</v>
      </c>
      <c r="B287" s="67">
        <v>427.4</v>
      </c>
      <c r="C287" s="46"/>
      <c r="D287" s="14"/>
      <c r="E287" s="16"/>
    </row>
    <row r="288" spans="1:5" s="36" customFormat="1" ht="12.75">
      <c r="A288" s="64" t="s">
        <v>660</v>
      </c>
      <c r="B288" s="67">
        <v>367.4</v>
      </c>
      <c r="C288" s="46"/>
      <c r="D288" s="14"/>
      <c r="E288" s="16"/>
    </row>
    <row r="289" spans="1:5" s="36" customFormat="1" ht="12.75">
      <c r="A289" s="64" t="s">
        <v>659</v>
      </c>
      <c r="B289" s="67">
        <v>432</v>
      </c>
      <c r="C289" s="46"/>
      <c r="D289" s="14"/>
      <c r="E289" s="16"/>
    </row>
    <row r="290" spans="1:4" ht="12.75">
      <c r="A290" s="64" t="s">
        <v>658</v>
      </c>
      <c r="B290" s="67">
        <v>299</v>
      </c>
      <c r="C290" s="46"/>
      <c r="D290" s="14"/>
    </row>
    <row r="291" spans="1:4" ht="12.75">
      <c r="A291" s="64" t="s">
        <v>657</v>
      </c>
      <c r="B291" s="67">
        <v>555.6</v>
      </c>
      <c r="C291" s="46"/>
      <c r="D291" s="14"/>
    </row>
    <row r="292" spans="1:5" s="36" customFormat="1" ht="12.75">
      <c r="A292" s="64" t="s">
        <v>656</v>
      </c>
      <c r="B292" s="67">
        <v>76</v>
      </c>
      <c r="C292" s="46"/>
      <c r="D292" s="14"/>
      <c r="E292" s="16"/>
    </row>
    <row r="293" spans="1:5" s="36" customFormat="1" ht="12.75">
      <c r="A293" s="64" t="s">
        <v>655</v>
      </c>
      <c r="B293" s="67">
        <v>479.1</v>
      </c>
      <c r="C293" s="46"/>
      <c r="D293" s="14"/>
      <c r="E293" s="16"/>
    </row>
    <row r="294" spans="1:4" ht="12.75">
      <c r="A294" s="64" t="s">
        <v>654</v>
      </c>
      <c r="B294" s="67">
        <v>732.3</v>
      </c>
      <c r="C294" s="46"/>
      <c r="D294" s="14"/>
    </row>
    <row r="295" spans="1:4" ht="12.75">
      <c r="A295" s="64" t="s">
        <v>653</v>
      </c>
      <c r="B295" s="67">
        <v>646.4</v>
      </c>
      <c r="C295" s="46"/>
      <c r="D295" s="14"/>
    </row>
    <row r="296" spans="1:4" ht="12.75">
      <c r="A296" s="64" t="s">
        <v>652</v>
      </c>
      <c r="B296" s="67">
        <v>931.7</v>
      </c>
      <c r="C296" s="46"/>
      <c r="D296" s="14"/>
    </row>
    <row r="297" spans="1:4" ht="12.75">
      <c r="A297" s="64" t="s">
        <v>651</v>
      </c>
      <c r="B297" s="67">
        <v>368.2</v>
      </c>
      <c r="C297" s="46"/>
      <c r="D297" s="14"/>
    </row>
    <row r="298" spans="1:4" ht="12.75">
      <c r="A298" s="64" t="s">
        <v>650</v>
      </c>
      <c r="B298" s="67">
        <v>704.7</v>
      </c>
      <c r="C298" s="46"/>
      <c r="D298" s="14"/>
    </row>
    <row r="299" spans="1:4" ht="12.75">
      <c r="A299" s="64" t="s">
        <v>649</v>
      </c>
      <c r="B299" s="67">
        <v>270.9</v>
      </c>
      <c r="C299" s="46"/>
      <c r="D299" s="14"/>
    </row>
    <row r="300" spans="1:4" ht="12.75">
      <c r="A300" s="64" t="s">
        <v>648</v>
      </c>
      <c r="B300" s="67">
        <v>681.1</v>
      </c>
      <c r="C300" s="46"/>
      <c r="D300" s="14"/>
    </row>
    <row r="301" spans="1:4" ht="12.75">
      <c r="A301" s="64" t="s">
        <v>647</v>
      </c>
      <c r="B301" s="67">
        <v>616.3</v>
      </c>
      <c r="C301" s="46"/>
      <c r="D301" s="14"/>
    </row>
    <row r="302" spans="1:5" s="36" customFormat="1" ht="12.75">
      <c r="A302" s="64" t="s">
        <v>646</v>
      </c>
      <c r="B302" s="67">
        <v>924.3</v>
      </c>
      <c r="C302" s="46"/>
      <c r="D302" s="14"/>
      <c r="E302" s="16"/>
    </row>
    <row r="303" spans="1:4" ht="12.75">
      <c r="A303" s="64" t="s">
        <v>645</v>
      </c>
      <c r="B303" s="68">
        <v>1334.4</v>
      </c>
      <c r="C303" s="46"/>
      <c r="D303" s="14"/>
    </row>
    <row r="304" spans="1:4" ht="12.75">
      <c r="A304" s="64" t="s">
        <v>644</v>
      </c>
      <c r="B304" s="67">
        <v>168</v>
      </c>
      <c r="C304" s="46"/>
      <c r="D304" s="14"/>
    </row>
    <row r="305" spans="1:4" ht="12.75">
      <c r="A305" s="64" t="s">
        <v>643</v>
      </c>
      <c r="B305" s="68">
        <v>1933.7</v>
      </c>
      <c r="C305" s="46"/>
      <c r="D305" s="14"/>
    </row>
    <row r="306" spans="1:4" ht="12.75">
      <c r="A306" s="64" t="s">
        <v>642</v>
      </c>
      <c r="B306" s="67">
        <v>586</v>
      </c>
      <c r="C306" s="46"/>
      <c r="D306" s="14"/>
    </row>
    <row r="307" spans="1:4" ht="12.75">
      <c r="A307" s="64" t="s">
        <v>641</v>
      </c>
      <c r="B307" s="67">
        <v>480</v>
      </c>
      <c r="C307" s="46"/>
      <c r="D307" s="14"/>
    </row>
    <row r="308" spans="1:4" ht="12.75">
      <c r="A308" s="64" t="s">
        <v>640</v>
      </c>
      <c r="B308" s="68">
        <v>1022</v>
      </c>
      <c r="C308" s="46"/>
      <c r="D308" s="14"/>
    </row>
    <row r="309" spans="1:4" ht="12.75">
      <c r="A309" s="64" t="s">
        <v>639</v>
      </c>
      <c r="B309" s="67">
        <v>594.5</v>
      </c>
      <c r="C309" s="46"/>
      <c r="D309" s="14"/>
    </row>
    <row r="310" spans="1:3" ht="12.75">
      <c r="A310" s="64" t="s">
        <v>638</v>
      </c>
      <c r="B310" s="67">
        <v>121.7</v>
      </c>
      <c r="C310" s="46"/>
    </row>
    <row r="311" spans="1:4" ht="12.75">
      <c r="A311" s="64" t="s">
        <v>637</v>
      </c>
      <c r="B311" s="67">
        <v>35</v>
      </c>
      <c r="C311" s="46"/>
      <c r="D311" s="14"/>
    </row>
    <row r="312" spans="1:4" ht="12.75">
      <c r="A312" s="64" t="s">
        <v>636</v>
      </c>
      <c r="B312" s="67">
        <v>154.4</v>
      </c>
      <c r="C312" s="46"/>
      <c r="D312" s="14"/>
    </row>
    <row r="313" spans="1:4" ht="12.75">
      <c r="A313" s="64" t="s">
        <v>635</v>
      </c>
      <c r="B313" s="67">
        <v>103.3</v>
      </c>
      <c r="C313" s="46"/>
      <c r="D313" s="14"/>
    </row>
    <row r="314" spans="1:4" ht="12.75">
      <c r="A314" s="64" t="s">
        <v>634</v>
      </c>
      <c r="B314" s="67">
        <v>46.2</v>
      </c>
      <c r="C314" s="46"/>
      <c r="D314" s="14"/>
    </row>
    <row r="315" spans="1:4" ht="12.75">
      <c r="A315" s="64" t="s">
        <v>633</v>
      </c>
      <c r="B315" s="67">
        <v>162</v>
      </c>
      <c r="C315" s="46"/>
      <c r="D315" s="14"/>
    </row>
    <row r="316" spans="1:4" ht="12.75">
      <c r="A316" s="64" t="s">
        <v>632</v>
      </c>
      <c r="B316" s="67">
        <v>57.7</v>
      </c>
      <c r="C316" s="46"/>
      <c r="D316" s="14"/>
    </row>
    <row r="317" spans="1:4" ht="12.75">
      <c r="A317" s="64" t="s">
        <v>631</v>
      </c>
      <c r="B317" s="67">
        <v>130.3</v>
      </c>
      <c r="C317" s="46"/>
      <c r="D317" s="14"/>
    </row>
    <row r="318" spans="1:4" ht="12.75">
      <c r="A318" s="64" t="s">
        <v>630</v>
      </c>
      <c r="B318" s="67">
        <v>80</v>
      </c>
      <c r="C318" s="46"/>
      <c r="D318" s="14"/>
    </row>
    <row r="319" spans="1:4" ht="12.75">
      <c r="A319" s="64" t="s">
        <v>629</v>
      </c>
      <c r="B319" s="67">
        <v>19.9</v>
      </c>
      <c r="C319" s="46"/>
      <c r="D319" s="14"/>
    </row>
    <row r="320" spans="1:4" ht="12.75">
      <c r="A320" s="64" t="s">
        <v>628</v>
      </c>
      <c r="B320" s="67">
        <v>151</v>
      </c>
      <c r="C320" s="46"/>
      <c r="D320" s="14"/>
    </row>
    <row r="321" spans="1:4" ht="12.75">
      <c r="A321" s="64" t="s">
        <v>627</v>
      </c>
      <c r="B321" s="67">
        <v>187.4</v>
      </c>
      <c r="C321" s="46"/>
      <c r="D321" s="14"/>
    </row>
    <row r="322" spans="1:4" ht="12.75">
      <c r="A322" s="64" t="s">
        <v>626</v>
      </c>
      <c r="B322" s="67">
        <v>117.8</v>
      </c>
      <c r="C322" s="46"/>
      <c r="D322" s="14"/>
    </row>
    <row r="323" spans="1:4" ht="12.75">
      <c r="A323" s="64" t="s">
        <v>625</v>
      </c>
      <c r="B323" s="67">
        <v>421.3</v>
      </c>
      <c r="C323" s="46"/>
      <c r="D323" s="14"/>
    </row>
    <row r="324" spans="1:4" ht="12.75">
      <c r="A324" s="64" t="s">
        <v>624</v>
      </c>
      <c r="B324" s="67">
        <v>251.4</v>
      </c>
      <c r="C324" s="46"/>
      <c r="D324" s="14"/>
    </row>
    <row r="325" spans="1:4" ht="12.75">
      <c r="A325" s="64" t="s">
        <v>623</v>
      </c>
      <c r="B325" s="67">
        <v>341.9</v>
      </c>
      <c r="C325" s="46"/>
      <c r="D325" s="14"/>
    </row>
    <row r="326" spans="1:4" ht="12.75">
      <c r="A326" s="64" t="s">
        <v>622</v>
      </c>
      <c r="B326" s="67">
        <v>130</v>
      </c>
      <c r="C326" s="46"/>
      <c r="D326" s="14"/>
    </row>
    <row r="327" spans="1:4" ht="12.75">
      <c r="A327" s="64" t="s">
        <v>621</v>
      </c>
      <c r="B327" s="67">
        <v>156.3</v>
      </c>
      <c r="C327" s="46"/>
      <c r="D327" s="14"/>
    </row>
    <row r="328" spans="1:4" ht="12.75">
      <c r="A328" s="64" t="s">
        <v>620</v>
      </c>
      <c r="B328" s="67">
        <v>173.5</v>
      </c>
      <c r="C328" s="46"/>
      <c r="D328" s="14"/>
    </row>
    <row r="329" spans="1:4" ht="12.75">
      <c r="A329" s="64" t="s">
        <v>619</v>
      </c>
      <c r="B329" s="67">
        <v>124.8</v>
      </c>
      <c r="C329" s="46"/>
      <c r="D329" s="14"/>
    </row>
    <row r="330" spans="1:4" ht="12.75">
      <c r="A330" s="64" t="s">
        <v>618</v>
      </c>
      <c r="B330" s="67">
        <v>217.8</v>
      </c>
      <c r="C330" s="46"/>
      <c r="D330" s="14"/>
    </row>
    <row r="331" spans="1:4" ht="12.75">
      <c r="A331" s="64" t="s">
        <v>617</v>
      </c>
      <c r="B331" s="67">
        <v>20.5</v>
      </c>
      <c r="C331" s="46"/>
      <c r="D331" s="14"/>
    </row>
    <row r="332" spans="1:4" ht="12.75">
      <c r="A332" s="64" t="s">
        <v>616</v>
      </c>
      <c r="B332" s="67">
        <v>384</v>
      </c>
      <c r="C332" s="46"/>
      <c r="D332" s="14"/>
    </row>
    <row r="333" spans="1:3" ht="12.75">
      <c r="A333" s="64" t="s">
        <v>615</v>
      </c>
      <c r="B333" s="67">
        <v>264</v>
      </c>
      <c r="C333" s="46"/>
    </row>
    <row r="334" spans="1:3" ht="12.75">
      <c r="A334" s="64" t="s">
        <v>614</v>
      </c>
      <c r="B334" s="67">
        <v>160</v>
      </c>
      <c r="C334" s="46"/>
    </row>
    <row r="335" spans="1:4" ht="12.75">
      <c r="A335" s="64" t="s">
        <v>613</v>
      </c>
      <c r="B335" s="67">
        <v>290.2</v>
      </c>
      <c r="C335" s="46"/>
      <c r="D335" s="15"/>
    </row>
    <row r="336" spans="1:4" ht="12.75">
      <c r="A336" s="64" t="s">
        <v>612</v>
      </c>
      <c r="B336" s="67">
        <v>157.7</v>
      </c>
      <c r="C336" s="46"/>
      <c r="D336" s="15"/>
    </row>
    <row r="337" spans="1:4" ht="12.75">
      <c r="A337" s="64" t="s">
        <v>611</v>
      </c>
      <c r="B337" s="67">
        <v>139.3</v>
      </c>
      <c r="C337" s="46"/>
      <c r="D337" s="15"/>
    </row>
    <row r="338" spans="1:4" ht="12.75">
      <c r="A338" s="64" t="s">
        <v>610</v>
      </c>
      <c r="B338" s="67">
        <v>247.8</v>
      </c>
      <c r="C338" s="46"/>
      <c r="D338" s="15"/>
    </row>
    <row r="339" spans="1:4" ht="12.75">
      <c r="A339" s="64" t="s">
        <v>609</v>
      </c>
      <c r="B339" s="67">
        <v>227.5</v>
      </c>
      <c r="C339" s="46"/>
      <c r="D339" s="15"/>
    </row>
    <row r="340" spans="1:4" ht="12.75">
      <c r="A340" s="64" t="s">
        <v>608</v>
      </c>
      <c r="B340" s="67">
        <v>88.3</v>
      </c>
      <c r="C340" s="46"/>
      <c r="D340" s="15"/>
    </row>
    <row r="341" spans="1:4" ht="12.75">
      <c r="A341" s="64" t="s">
        <v>607</v>
      </c>
      <c r="B341" s="67">
        <v>58.2</v>
      </c>
      <c r="C341" s="46"/>
      <c r="D341" s="18"/>
    </row>
    <row r="342" spans="1:4" ht="12.75">
      <c r="A342" s="64" t="s">
        <v>606</v>
      </c>
      <c r="B342" s="67">
        <v>158.6</v>
      </c>
      <c r="C342" s="46"/>
      <c r="D342" s="18"/>
    </row>
    <row r="343" spans="1:4" ht="12.75">
      <c r="A343" s="64" t="s">
        <v>605</v>
      </c>
      <c r="B343" s="67">
        <v>217.8</v>
      </c>
      <c r="C343" s="46"/>
      <c r="D343" s="18" t="s">
        <v>144</v>
      </c>
    </row>
    <row r="344" spans="1:4" ht="12.75">
      <c r="A344" s="64" t="s">
        <v>604</v>
      </c>
      <c r="B344" s="67">
        <v>654.1</v>
      </c>
      <c r="C344" s="46"/>
      <c r="D344" s="18"/>
    </row>
    <row r="345" spans="1:4" ht="12.75">
      <c r="A345" s="64" t="s">
        <v>603</v>
      </c>
      <c r="B345" s="67">
        <v>13.4</v>
      </c>
      <c r="C345" s="46"/>
      <c r="D345" s="18"/>
    </row>
    <row r="346" spans="1:4" ht="12.75">
      <c r="A346" s="64" t="s">
        <v>602</v>
      </c>
      <c r="B346" s="67">
        <v>165.9</v>
      </c>
      <c r="C346" s="46"/>
      <c r="D346" s="15"/>
    </row>
    <row r="347" spans="1:4" ht="12.75">
      <c r="A347" s="64" t="s">
        <v>601</v>
      </c>
      <c r="B347" s="67">
        <v>70.8</v>
      </c>
      <c r="C347" s="46"/>
      <c r="D347" s="15"/>
    </row>
    <row r="348" spans="1:4" ht="12.75">
      <c r="A348" s="64" t="s">
        <v>600</v>
      </c>
      <c r="B348" s="67">
        <v>138.9</v>
      </c>
      <c r="C348" s="46"/>
      <c r="D348" s="15"/>
    </row>
    <row r="349" spans="1:4" ht="12.75">
      <c r="A349" s="64" t="s">
        <v>599</v>
      </c>
      <c r="B349" s="67">
        <v>313.2</v>
      </c>
      <c r="C349" s="46"/>
      <c r="D349" s="15"/>
    </row>
    <row r="350" spans="1:4" ht="12.75">
      <c r="A350" s="64" t="s">
        <v>598</v>
      </c>
      <c r="B350" s="67">
        <v>200.8</v>
      </c>
      <c r="C350" s="46"/>
      <c r="D350" s="15"/>
    </row>
    <row r="351" spans="1:4" ht="12.75">
      <c r="A351" s="64" t="s">
        <v>597</v>
      </c>
      <c r="B351" s="67">
        <v>270.3</v>
      </c>
      <c r="C351" s="46"/>
      <c r="D351" s="15"/>
    </row>
    <row r="352" spans="1:4" ht="12.75">
      <c r="A352" s="64" t="s">
        <v>596</v>
      </c>
      <c r="B352" s="67">
        <v>397.2</v>
      </c>
      <c r="C352" s="46"/>
      <c r="D352" s="15"/>
    </row>
    <row r="353" spans="1:4" ht="12.75">
      <c r="A353" s="64" t="s">
        <v>595</v>
      </c>
      <c r="B353" s="67">
        <v>57.6</v>
      </c>
      <c r="C353" s="46"/>
      <c r="D353" s="15"/>
    </row>
    <row r="354" spans="1:6" ht="12.75">
      <c r="A354" s="64" t="s">
        <v>594</v>
      </c>
      <c r="B354" s="67">
        <v>59.3</v>
      </c>
      <c r="C354" s="46"/>
      <c r="D354" s="15"/>
      <c r="F354" s="41"/>
    </row>
    <row r="355" spans="1:4" ht="12.75">
      <c r="A355" s="64" t="s">
        <v>593</v>
      </c>
      <c r="B355" s="67">
        <v>129.1</v>
      </c>
      <c r="C355" s="46"/>
      <c r="D355" s="15"/>
    </row>
    <row r="356" spans="1:4" ht="12.75">
      <c r="A356" s="64" t="s">
        <v>592</v>
      </c>
      <c r="B356" s="67">
        <v>294.4</v>
      </c>
      <c r="C356" s="46"/>
      <c r="D356" s="15"/>
    </row>
    <row r="357" spans="1:3" ht="12.75">
      <c r="A357" s="64" t="s">
        <v>591</v>
      </c>
      <c r="B357" s="67">
        <v>372.6</v>
      </c>
      <c r="C357" s="46"/>
    </row>
    <row r="358" spans="1:3" ht="12.75">
      <c r="A358" s="64" t="s">
        <v>590</v>
      </c>
      <c r="B358" s="67">
        <v>503.1</v>
      </c>
      <c r="C358" s="46"/>
    </row>
    <row r="359" spans="1:3" ht="12.75">
      <c r="A359" s="64" t="s">
        <v>589</v>
      </c>
      <c r="B359" s="67">
        <v>491.1</v>
      </c>
      <c r="C359" s="46"/>
    </row>
    <row r="360" spans="1:3" ht="12.75">
      <c r="A360" s="64" t="s">
        <v>588</v>
      </c>
      <c r="B360" s="67">
        <v>80.3</v>
      </c>
      <c r="C360" s="46"/>
    </row>
    <row r="361" spans="1:5" s="45" customFormat="1" ht="12.75">
      <c r="A361" s="64" t="s">
        <v>587</v>
      </c>
      <c r="B361" s="67">
        <v>623.4</v>
      </c>
      <c r="C361" s="46"/>
      <c r="D361" s="70"/>
      <c r="E361" s="44"/>
    </row>
    <row r="362" spans="1:4" ht="12.75">
      <c r="A362" s="64" t="s">
        <v>586</v>
      </c>
      <c r="B362" s="67">
        <v>350</v>
      </c>
      <c r="C362" s="46"/>
      <c r="D362" s="17"/>
    </row>
    <row r="363" spans="1:4" ht="12.75">
      <c r="A363" s="64" t="s">
        <v>582</v>
      </c>
      <c r="B363" s="67">
        <v>212.5</v>
      </c>
      <c r="C363" s="46"/>
      <c r="D363" s="17"/>
    </row>
    <row r="364" spans="1:4" ht="12.75">
      <c r="A364" s="64" t="s">
        <v>583</v>
      </c>
      <c r="B364" s="67">
        <v>330.8</v>
      </c>
      <c r="C364" s="46"/>
      <c r="D364" s="17"/>
    </row>
    <row r="365" spans="1:4" ht="12.75">
      <c r="A365" s="64" t="s">
        <v>584</v>
      </c>
      <c r="B365" s="67">
        <v>183</v>
      </c>
      <c r="C365" s="46"/>
      <c r="D365" s="17"/>
    </row>
    <row r="366" spans="1:4" ht="12.75">
      <c r="A366" s="64" t="s">
        <v>585</v>
      </c>
      <c r="B366" s="67">
        <v>37</v>
      </c>
      <c r="C366" s="46"/>
      <c r="D366" s="17"/>
    </row>
    <row r="367" spans="1:4" ht="12.75">
      <c r="A367" s="64" t="s">
        <v>565</v>
      </c>
      <c r="B367" s="67">
        <v>80.3</v>
      </c>
      <c r="C367" s="46"/>
      <c r="D367" s="17"/>
    </row>
    <row r="368" spans="1:4" ht="12.75">
      <c r="A368" s="64" t="s">
        <v>566</v>
      </c>
      <c r="B368" s="67">
        <v>99.2</v>
      </c>
      <c r="C368" s="46"/>
      <c r="D368" s="17"/>
    </row>
    <row r="369" spans="1:4" ht="12.75">
      <c r="A369" s="64" t="s">
        <v>567</v>
      </c>
      <c r="B369" s="67">
        <v>541.3</v>
      </c>
      <c r="C369" s="46"/>
      <c r="D369" s="17"/>
    </row>
    <row r="370" spans="1:4" ht="12.75">
      <c r="A370" s="64" t="s">
        <v>568</v>
      </c>
      <c r="B370" s="67">
        <v>713.7</v>
      </c>
      <c r="C370" s="46"/>
      <c r="D370" s="17"/>
    </row>
    <row r="371" spans="1:4" ht="12.75">
      <c r="A371" s="64" t="s">
        <v>569</v>
      </c>
      <c r="B371" s="67">
        <v>368.1</v>
      </c>
      <c r="C371" s="46"/>
      <c r="D371" s="17"/>
    </row>
    <row r="372" spans="1:4" ht="12.75">
      <c r="A372" s="64" t="s">
        <v>570</v>
      </c>
      <c r="B372" s="67">
        <v>330.1</v>
      </c>
      <c r="C372" s="46"/>
      <c r="D372" s="17"/>
    </row>
    <row r="373" spans="1:4" ht="12.75">
      <c r="A373" s="64" t="s">
        <v>571</v>
      </c>
      <c r="B373" s="67">
        <v>454.1</v>
      </c>
      <c r="C373" s="46"/>
      <c r="D373" s="17"/>
    </row>
    <row r="374" spans="1:4" ht="12.75">
      <c r="A374" s="64" t="s">
        <v>572</v>
      </c>
      <c r="B374" s="67">
        <v>115.7</v>
      </c>
      <c r="C374" s="46"/>
      <c r="D374" s="17"/>
    </row>
    <row r="375" spans="1:4" ht="12.75">
      <c r="A375" s="64" t="s">
        <v>573</v>
      </c>
      <c r="B375" s="67">
        <v>424.38</v>
      </c>
      <c r="C375" s="46"/>
      <c r="D375" s="17"/>
    </row>
    <row r="376" spans="1:4" ht="12.75">
      <c r="A376" s="64" t="s">
        <v>574</v>
      </c>
      <c r="B376" s="67">
        <v>437.9</v>
      </c>
      <c r="C376" s="46"/>
      <c r="D376" s="17"/>
    </row>
    <row r="377" spans="1:4" ht="12.75">
      <c r="A377" s="64" t="s">
        <v>575</v>
      </c>
      <c r="B377" s="67">
        <v>83.4</v>
      </c>
      <c r="C377" s="46"/>
      <c r="D377" s="17"/>
    </row>
    <row r="378" spans="1:4" ht="12.75">
      <c r="A378" s="64" t="s">
        <v>576</v>
      </c>
      <c r="B378" s="67">
        <v>373.4</v>
      </c>
      <c r="C378" s="46"/>
      <c r="D378" s="17"/>
    </row>
    <row r="379" spans="1:4" ht="12.75">
      <c r="A379" s="64" t="s">
        <v>577</v>
      </c>
      <c r="B379" s="67">
        <v>556.6</v>
      </c>
      <c r="C379" s="46"/>
      <c r="D379" s="17"/>
    </row>
    <row r="380" spans="1:4" ht="12.75">
      <c r="A380" s="64" t="s">
        <v>578</v>
      </c>
      <c r="B380" s="67">
        <v>642.9</v>
      </c>
      <c r="C380" s="46"/>
      <c r="D380" s="17"/>
    </row>
    <row r="381" spans="1:4" ht="12.75">
      <c r="A381" s="64" t="s">
        <v>579</v>
      </c>
      <c r="B381" s="67">
        <v>930.4</v>
      </c>
      <c r="C381" s="46"/>
      <c r="D381" s="17"/>
    </row>
    <row r="382" spans="1:4" ht="12.75">
      <c r="A382" s="64" t="s">
        <v>580</v>
      </c>
      <c r="B382" s="68">
        <v>1088</v>
      </c>
      <c r="C382" s="46"/>
      <c r="D382" s="17"/>
    </row>
    <row r="383" spans="1:4" ht="12.75">
      <c r="A383" s="64" t="s">
        <v>581</v>
      </c>
      <c r="B383" s="67">
        <v>161</v>
      </c>
      <c r="C383" s="46"/>
      <c r="D383" s="17"/>
    </row>
    <row r="384" spans="1:4" ht="12.75">
      <c r="A384" s="64" t="s">
        <v>1165</v>
      </c>
      <c r="B384" s="67">
        <v>51</v>
      </c>
      <c r="C384" s="46"/>
      <c r="D384" s="17"/>
    </row>
    <row r="385" spans="1:4" ht="12.75">
      <c r="A385" s="64" t="s">
        <v>1164</v>
      </c>
      <c r="B385" s="67">
        <v>93.2</v>
      </c>
      <c r="C385" s="46"/>
      <c r="D385" s="17"/>
    </row>
    <row r="386" spans="1:4" ht="12.75">
      <c r="A386" s="64" t="s">
        <v>1163</v>
      </c>
      <c r="B386" s="67">
        <v>313.2</v>
      </c>
      <c r="C386" s="46"/>
      <c r="D386" s="17"/>
    </row>
    <row r="387" spans="1:4" ht="12.75">
      <c r="A387" s="64" t="s">
        <v>1162</v>
      </c>
      <c r="B387" s="67">
        <v>346.9</v>
      </c>
      <c r="C387" s="46"/>
      <c r="D387" s="17"/>
    </row>
    <row r="388" spans="1:4" ht="12.75">
      <c r="A388" s="64" t="s">
        <v>1161</v>
      </c>
      <c r="B388" s="67">
        <v>123.1</v>
      </c>
      <c r="C388" s="46"/>
      <c r="D388" s="17"/>
    </row>
    <row r="389" spans="1:4" ht="12.75">
      <c r="A389" s="64" t="s">
        <v>1160</v>
      </c>
      <c r="B389" s="67">
        <v>327.9</v>
      </c>
      <c r="C389" s="46"/>
      <c r="D389" s="17"/>
    </row>
    <row r="390" spans="1:4" ht="12.75">
      <c r="A390" s="64" t="s">
        <v>1159</v>
      </c>
      <c r="B390" s="67">
        <v>306.3</v>
      </c>
      <c r="C390" s="46"/>
      <c r="D390" s="17"/>
    </row>
    <row r="391" spans="1:4" ht="12.75">
      <c r="A391" s="64" t="s">
        <v>1158</v>
      </c>
      <c r="B391" s="67">
        <v>247</v>
      </c>
      <c r="C391" s="46"/>
      <c r="D391" s="17"/>
    </row>
    <row r="392" spans="1:4" ht="12.75">
      <c r="A392" s="64" t="s">
        <v>1157</v>
      </c>
      <c r="B392" s="67">
        <v>550.8</v>
      </c>
      <c r="C392" s="46"/>
      <c r="D392" s="17"/>
    </row>
    <row r="393" spans="1:4" ht="12.75">
      <c r="A393" s="64" t="s">
        <v>1156</v>
      </c>
      <c r="B393" s="68">
        <v>1576.9</v>
      </c>
      <c r="C393" s="46"/>
      <c r="D393" s="17"/>
    </row>
    <row r="394" spans="1:4" ht="12.75">
      <c r="A394" s="64" t="s">
        <v>1155</v>
      </c>
      <c r="B394" s="67">
        <v>145.6</v>
      </c>
      <c r="C394" s="46"/>
      <c r="D394" s="17"/>
    </row>
    <row r="395" spans="1:4" ht="12.75">
      <c r="A395" s="64" t="s">
        <v>1154</v>
      </c>
      <c r="B395" s="67">
        <v>129.4</v>
      </c>
      <c r="C395" s="46"/>
      <c r="D395" s="17"/>
    </row>
    <row r="396" spans="1:4" ht="12.75">
      <c r="A396" s="64" t="s">
        <v>1153</v>
      </c>
      <c r="B396" s="67">
        <v>316.5</v>
      </c>
      <c r="C396" s="46"/>
      <c r="D396" s="17"/>
    </row>
    <row r="397" spans="1:4" ht="12.75">
      <c r="A397" s="64" t="s">
        <v>1152</v>
      </c>
      <c r="B397" s="67">
        <v>544.8</v>
      </c>
      <c r="C397" s="46"/>
      <c r="D397" s="17"/>
    </row>
    <row r="398" spans="1:4" ht="12.75">
      <c r="A398" s="64" t="s">
        <v>1151</v>
      </c>
      <c r="B398" s="67">
        <v>309.7</v>
      </c>
      <c r="C398" s="46"/>
      <c r="D398" s="17"/>
    </row>
    <row r="399" spans="1:4" ht="12.75">
      <c r="A399" s="64" t="s">
        <v>1150</v>
      </c>
      <c r="B399" s="67">
        <v>500</v>
      </c>
      <c r="C399" s="46"/>
      <c r="D399" s="17"/>
    </row>
    <row r="400" spans="1:4" ht="12.75">
      <c r="A400" s="64" t="s">
        <v>1149</v>
      </c>
      <c r="B400" s="68">
        <v>1052.5</v>
      </c>
      <c r="C400" s="46"/>
      <c r="D400" s="17"/>
    </row>
    <row r="401" spans="1:4" ht="12.75">
      <c r="A401" s="64" t="s">
        <v>1148</v>
      </c>
      <c r="B401" s="67">
        <v>435.2</v>
      </c>
      <c r="C401" s="46"/>
      <c r="D401" s="17"/>
    </row>
    <row r="402" spans="1:4" ht="12.75">
      <c r="A402" s="64" t="s">
        <v>1147</v>
      </c>
      <c r="B402" s="67">
        <v>969.8</v>
      </c>
      <c r="C402" s="46"/>
      <c r="D402" s="17"/>
    </row>
    <row r="403" spans="1:4" ht="12.75">
      <c r="A403" s="64" t="s">
        <v>1146</v>
      </c>
      <c r="B403" s="67">
        <v>924</v>
      </c>
      <c r="C403" s="46"/>
      <c r="D403" s="17"/>
    </row>
    <row r="404" spans="1:4" ht="12.75">
      <c r="A404" s="64" t="s">
        <v>1145</v>
      </c>
      <c r="B404" s="67">
        <v>78.1</v>
      </c>
      <c r="C404" s="46"/>
      <c r="D404" s="17"/>
    </row>
    <row r="405" spans="1:4" ht="12.75">
      <c r="A405" s="64" t="s">
        <v>1144</v>
      </c>
      <c r="B405" s="67">
        <v>348.8</v>
      </c>
      <c r="C405" s="46"/>
      <c r="D405" s="17"/>
    </row>
    <row r="406" spans="1:4" ht="12.75">
      <c r="A406" s="64" t="s">
        <v>1143</v>
      </c>
      <c r="B406" s="68">
        <v>1012.2</v>
      </c>
      <c r="C406" s="46"/>
      <c r="D406" s="17"/>
    </row>
    <row r="407" spans="1:4" ht="12.75">
      <c r="A407" s="64" t="s">
        <v>1142</v>
      </c>
      <c r="B407" s="67">
        <v>863.6</v>
      </c>
      <c r="C407" s="46"/>
      <c r="D407" s="17"/>
    </row>
    <row r="408" spans="1:4" ht="12.75">
      <c r="A408" s="64" t="s">
        <v>1141</v>
      </c>
      <c r="B408" s="67">
        <v>622</v>
      </c>
      <c r="C408" s="46"/>
      <c r="D408" s="17"/>
    </row>
    <row r="409" spans="1:4" ht="12.75">
      <c r="A409" s="64" t="s">
        <v>1140</v>
      </c>
      <c r="B409" s="67">
        <v>756.7</v>
      </c>
      <c r="C409" s="46"/>
      <c r="D409" s="17"/>
    </row>
    <row r="410" spans="1:4" ht="12.75">
      <c r="A410" s="64" t="s">
        <v>1139</v>
      </c>
      <c r="B410" s="67">
        <v>923.8</v>
      </c>
      <c r="C410" s="46"/>
      <c r="D410" s="17"/>
    </row>
    <row r="411" spans="1:4" ht="12.75">
      <c r="A411" s="64" t="s">
        <v>1138</v>
      </c>
      <c r="B411" s="68">
        <v>1068.3</v>
      </c>
      <c r="C411" s="46"/>
      <c r="D411" s="17"/>
    </row>
    <row r="412" spans="1:4" ht="12.75">
      <c r="A412" s="64" t="s">
        <v>1137</v>
      </c>
      <c r="B412" s="67">
        <v>556</v>
      </c>
      <c r="C412" s="46"/>
      <c r="D412" s="17"/>
    </row>
    <row r="413" spans="1:4" ht="12.75">
      <c r="A413" s="64" t="s">
        <v>1136</v>
      </c>
      <c r="B413" s="67">
        <v>801.1</v>
      </c>
      <c r="C413" s="46"/>
      <c r="D413" s="17"/>
    </row>
    <row r="414" spans="1:4" ht="12.75">
      <c r="A414" s="64" t="s">
        <v>1135</v>
      </c>
      <c r="B414" s="68">
        <v>1196.5</v>
      </c>
      <c r="C414" s="46"/>
      <c r="D414" s="17"/>
    </row>
    <row r="415" spans="1:4" ht="12.75">
      <c r="A415" s="64" t="s">
        <v>1134</v>
      </c>
      <c r="B415" s="67">
        <v>563.7</v>
      </c>
      <c r="C415" s="46"/>
      <c r="D415" s="17"/>
    </row>
    <row r="416" spans="1:4" ht="12.75">
      <c r="A416" s="64" t="s">
        <v>1133</v>
      </c>
      <c r="B416" s="67">
        <v>141.7</v>
      </c>
      <c r="C416" s="46"/>
      <c r="D416" s="17"/>
    </row>
    <row r="417" spans="1:4" ht="12.75">
      <c r="A417" s="64" t="s">
        <v>1132</v>
      </c>
      <c r="B417" s="67">
        <v>281</v>
      </c>
      <c r="C417" s="46"/>
      <c r="D417" s="17"/>
    </row>
    <row r="418" spans="1:4" ht="12.75">
      <c r="A418" s="64" t="s">
        <v>1131</v>
      </c>
      <c r="B418" s="67">
        <v>166.5</v>
      </c>
      <c r="C418" s="46"/>
      <c r="D418" s="17"/>
    </row>
    <row r="419" spans="1:4" ht="12.75">
      <c r="A419" s="64" t="s">
        <v>1130</v>
      </c>
      <c r="B419" s="67">
        <v>307.6</v>
      </c>
      <c r="C419" s="46"/>
      <c r="D419" s="17"/>
    </row>
    <row r="420" spans="1:4" ht="12.75">
      <c r="A420" s="64" t="s">
        <v>1129</v>
      </c>
      <c r="B420" s="67">
        <v>261.9</v>
      </c>
      <c r="C420" s="46"/>
      <c r="D420" s="17"/>
    </row>
    <row r="421" spans="1:4" ht="12.75">
      <c r="A421" s="64" t="s">
        <v>1128</v>
      </c>
      <c r="B421" s="67">
        <v>169.5</v>
      </c>
      <c r="C421" s="46"/>
      <c r="D421" s="17"/>
    </row>
    <row r="422" spans="1:4" ht="12.75">
      <c r="A422" s="64" t="s">
        <v>1127</v>
      </c>
      <c r="B422" s="67">
        <v>391.9</v>
      </c>
      <c r="C422" s="46"/>
      <c r="D422" s="17"/>
    </row>
    <row r="423" spans="1:4" ht="12.75">
      <c r="A423" s="64" t="s">
        <v>1126</v>
      </c>
      <c r="B423" s="68">
        <v>1210.6</v>
      </c>
      <c r="C423" s="46"/>
      <c r="D423" s="17"/>
    </row>
    <row r="424" spans="1:4" ht="12.75">
      <c r="A424" s="64" t="s">
        <v>1125</v>
      </c>
      <c r="B424" s="67">
        <v>331.1</v>
      </c>
      <c r="C424" s="46"/>
      <c r="D424" s="17"/>
    </row>
    <row r="425" spans="1:4" ht="12.75">
      <c r="A425" s="64" t="s">
        <v>1124</v>
      </c>
      <c r="B425" s="67">
        <v>309.1</v>
      </c>
      <c r="C425" s="46"/>
      <c r="D425" s="17"/>
    </row>
    <row r="426" spans="1:4" ht="12.75">
      <c r="A426" s="64" t="s">
        <v>1123</v>
      </c>
      <c r="B426" s="67">
        <v>269.1</v>
      </c>
      <c r="C426" s="46"/>
      <c r="D426" s="17"/>
    </row>
    <row r="427" spans="1:4" ht="12.75">
      <c r="A427" s="64" t="s">
        <v>1122</v>
      </c>
      <c r="B427" s="67">
        <v>251.1</v>
      </c>
      <c r="C427" s="46"/>
      <c r="D427" s="17"/>
    </row>
    <row r="428" spans="1:4" ht="12.75">
      <c r="A428" s="64" t="s">
        <v>1121</v>
      </c>
      <c r="B428" s="67">
        <v>969.9</v>
      </c>
      <c r="C428" s="46"/>
      <c r="D428" s="17"/>
    </row>
    <row r="429" spans="1:4" ht="12.75">
      <c r="A429" s="64" t="s">
        <v>1120</v>
      </c>
      <c r="B429" s="67">
        <v>869.3</v>
      </c>
      <c r="C429" s="46"/>
      <c r="D429" s="17"/>
    </row>
    <row r="430" spans="1:4" ht="12.75">
      <c r="A430" s="64" t="s">
        <v>1119</v>
      </c>
      <c r="B430" s="67">
        <v>31.2</v>
      </c>
      <c r="C430" s="46"/>
      <c r="D430" s="17"/>
    </row>
    <row r="431" spans="1:4" ht="12.75">
      <c r="A431" s="64" t="s">
        <v>1118</v>
      </c>
      <c r="B431" s="67">
        <v>725.4</v>
      </c>
      <c r="C431" s="46"/>
      <c r="D431" s="58"/>
    </row>
    <row r="432" spans="1:4" ht="12.75">
      <c r="A432" s="64" t="s">
        <v>1117</v>
      </c>
      <c r="B432" s="67">
        <v>398.8</v>
      </c>
      <c r="C432" s="46"/>
      <c r="D432" s="58"/>
    </row>
    <row r="433" spans="1:4" ht="12.75">
      <c r="A433" s="64" t="s">
        <v>1116</v>
      </c>
      <c r="B433" s="67">
        <v>338.5</v>
      </c>
      <c r="C433" s="46"/>
      <c r="D433" s="58"/>
    </row>
    <row r="434" spans="1:4" ht="12.75">
      <c r="A434" s="64" t="s">
        <v>1115</v>
      </c>
      <c r="B434" s="67">
        <v>151.6</v>
      </c>
      <c r="C434" s="46"/>
      <c r="D434" s="58"/>
    </row>
    <row r="435" spans="1:4" ht="12.75">
      <c r="A435" s="64" t="s">
        <v>1114</v>
      </c>
      <c r="B435" s="67">
        <v>432.2</v>
      </c>
      <c r="C435" s="46"/>
      <c r="D435" s="17"/>
    </row>
    <row r="436" spans="1:4" ht="12.75">
      <c r="A436" s="64" t="s">
        <v>1113</v>
      </c>
      <c r="B436" s="67">
        <v>430.8</v>
      </c>
      <c r="C436" s="46"/>
      <c r="D436" s="17"/>
    </row>
    <row r="437" spans="1:4" ht="12.75">
      <c r="A437" s="64" t="s">
        <v>1112</v>
      </c>
      <c r="B437" s="67">
        <v>615.9</v>
      </c>
      <c r="C437" s="46"/>
      <c r="D437" s="17"/>
    </row>
    <row r="438" spans="1:4" ht="12.75">
      <c r="A438" s="64" t="s">
        <v>1111</v>
      </c>
      <c r="B438" s="67">
        <v>282</v>
      </c>
      <c r="C438" s="46"/>
      <c r="D438" s="17"/>
    </row>
    <row r="439" spans="1:4" ht="12.75">
      <c r="A439" s="64" t="s">
        <v>1110</v>
      </c>
      <c r="B439" s="67">
        <v>220.9</v>
      </c>
      <c r="C439" s="46"/>
      <c r="D439" s="17"/>
    </row>
    <row r="440" spans="1:4" ht="12.75">
      <c r="A440" s="64" t="s">
        <v>1109</v>
      </c>
      <c r="B440" s="67">
        <v>502</v>
      </c>
      <c r="C440" s="46"/>
      <c r="D440" s="17"/>
    </row>
    <row r="441" spans="1:4" ht="12.75">
      <c r="A441" s="64" t="s">
        <v>1108</v>
      </c>
      <c r="B441" s="67">
        <v>441.6</v>
      </c>
      <c r="C441" s="46"/>
      <c r="D441" s="17"/>
    </row>
    <row r="442" spans="1:4" ht="12.75">
      <c r="A442" s="64" t="s">
        <v>1107</v>
      </c>
      <c r="B442" s="67">
        <v>223.9</v>
      </c>
      <c r="C442" s="46"/>
      <c r="D442" s="17"/>
    </row>
    <row r="443" spans="1:4" ht="12.75">
      <c r="A443" s="64" t="s">
        <v>1106</v>
      </c>
      <c r="B443" s="67">
        <v>156.4</v>
      </c>
      <c r="C443" s="46"/>
      <c r="D443" s="17"/>
    </row>
    <row r="444" spans="1:4" ht="12.75">
      <c r="A444" s="64" t="s">
        <v>1105</v>
      </c>
      <c r="B444" s="67">
        <v>237.4</v>
      </c>
      <c r="C444" s="46"/>
      <c r="D444" s="17"/>
    </row>
    <row r="445" spans="1:4" ht="12.75">
      <c r="A445" s="64" t="s">
        <v>1104</v>
      </c>
      <c r="B445" s="67">
        <v>745.3</v>
      </c>
      <c r="C445" s="46"/>
      <c r="D445" s="17"/>
    </row>
    <row r="446" spans="1:3" ht="12.75">
      <c r="A446" s="64" t="s">
        <v>1103</v>
      </c>
      <c r="B446" s="68">
        <v>1863.4</v>
      </c>
      <c r="C446" s="46"/>
    </row>
    <row r="447" spans="1:3" ht="12.75">
      <c r="A447" s="64" t="s">
        <v>1102</v>
      </c>
      <c r="B447" s="67">
        <v>156.6</v>
      </c>
      <c r="C447" s="46"/>
    </row>
    <row r="448" spans="1:3" ht="12.75">
      <c r="A448" s="64" t="s">
        <v>1101</v>
      </c>
      <c r="B448" s="68">
        <v>1746.5</v>
      </c>
      <c r="C448" s="46"/>
    </row>
    <row r="449" spans="1:3" ht="12.75">
      <c r="A449" s="64" t="s">
        <v>1100</v>
      </c>
      <c r="B449" s="67">
        <v>495.7</v>
      </c>
      <c r="C449" s="46"/>
    </row>
    <row r="450" spans="1:3" ht="12.75">
      <c r="A450" s="64" t="s">
        <v>1099</v>
      </c>
      <c r="B450" s="67">
        <v>331</v>
      </c>
      <c r="C450" s="46"/>
    </row>
    <row r="451" spans="1:3" ht="12.75">
      <c r="A451" s="64" t="s">
        <v>1098</v>
      </c>
      <c r="B451" s="67">
        <v>127.1</v>
      </c>
      <c r="C451" s="46"/>
    </row>
    <row r="452" spans="1:3" ht="12.75">
      <c r="A452" s="64" t="s">
        <v>1097</v>
      </c>
      <c r="B452" s="67">
        <v>202</v>
      </c>
      <c r="C452" s="46"/>
    </row>
    <row r="453" spans="1:3" ht="12.75">
      <c r="A453" s="64" t="s">
        <v>1096</v>
      </c>
      <c r="B453" s="67">
        <v>79.1</v>
      </c>
      <c r="C453" s="46"/>
    </row>
    <row r="454" spans="1:3" ht="12.75">
      <c r="A454" s="64" t="s">
        <v>1095</v>
      </c>
      <c r="B454" s="67">
        <v>1.5</v>
      </c>
      <c r="C454" s="46"/>
    </row>
    <row r="455" spans="1:3" ht="12.75">
      <c r="A455" s="64" t="s">
        <v>1094</v>
      </c>
      <c r="B455" s="67">
        <v>1.6</v>
      </c>
      <c r="C455" s="46"/>
    </row>
    <row r="456" spans="1:3" ht="12.75">
      <c r="A456" s="64" t="s">
        <v>1093</v>
      </c>
      <c r="B456" s="67">
        <v>4</v>
      </c>
      <c r="C456" s="46"/>
    </row>
    <row r="457" spans="1:3" ht="12.75">
      <c r="A457" s="64" t="s">
        <v>1092</v>
      </c>
      <c r="B457" s="67">
        <v>76.4</v>
      </c>
      <c r="C457" s="46"/>
    </row>
    <row r="458" spans="1:3" ht="12.75">
      <c r="A458" s="64" t="s">
        <v>1091</v>
      </c>
      <c r="B458" s="67">
        <v>31</v>
      </c>
      <c r="C458" s="46"/>
    </row>
    <row r="459" spans="1:3" ht="12.75">
      <c r="A459" s="64" t="s">
        <v>516</v>
      </c>
      <c r="B459" s="67">
        <v>54.3</v>
      </c>
      <c r="C459" s="46"/>
    </row>
    <row r="460" spans="1:3" ht="12.75">
      <c r="A460" s="64" t="s">
        <v>1090</v>
      </c>
      <c r="B460" s="67">
        <v>264.1</v>
      </c>
      <c r="C460" s="46"/>
    </row>
    <row r="461" spans="1:3" ht="12.75">
      <c r="A461" s="64" t="s">
        <v>1089</v>
      </c>
      <c r="B461" s="67">
        <v>247.9</v>
      </c>
      <c r="C461" s="46"/>
    </row>
    <row r="462" spans="1:3" ht="12.75">
      <c r="A462" s="64" t="s">
        <v>1088</v>
      </c>
      <c r="B462" s="67">
        <v>42.7</v>
      </c>
      <c r="C462" s="46"/>
    </row>
    <row r="463" spans="1:3" ht="12.75">
      <c r="A463" s="64" t="s">
        <v>1087</v>
      </c>
      <c r="B463" s="67">
        <v>77.9</v>
      </c>
      <c r="C463" s="46"/>
    </row>
    <row r="464" spans="1:3" ht="12.75">
      <c r="A464" s="64" t="s">
        <v>1086</v>
      </c>
      <c r="B464" s="67">
        <v>320.4</v>
      </c>
      <c r="C464" s="46"/>
    </row>
    <row r="465" spans="1:3" ht="12.75">
      <c r="A465" s="64" t="s">
        <v>1085</v>
      </c>
      <c r="B465" s="67">
        <v>32.5</v>
      </c>
      <c r="C465" s="46"/>
    </row>
    <row r="466" spans="1:3" ht="12.75">
      <c r="A466" s="64" t="s">
        <v>1084</v>
      </c>
      <c r="B466" s="67">
        <v>236.8</v>
      </c>
      <c r="C466" s="46"/>
    </row>
    <row r="467" spans="1:3" ht="12.75">
      <c r="A467" s="64" t="s">
        <v>1083</v>
      </c>
      <c r="B467" s="67">
        <v>138.3</v>
      </c>
      <c r="C467" s="46"/>
    </row>
    <row r="468" spans="1:3" ht="12.75">
      <c r="A468" s="64" t="s">
        <v>1082</v>
      </c>
      <c r="B468" s="67">
        <v>222.7</v>
      </c>
      <c r="C468" s="46"/>
    </row>
    <row r="469" spans="1:3" ht="12.75">
      <c r="A469" s="64" t="s">
        <v>1081</v>
      </c>
      <c r="B469" s="67">
        <v>400.9</v>
      </c>
      <c r="C469" s="46"/>
    </row>
    <row r="470" spans="1:3" ht="12.75">
      <c r="A470" s="64" t="s">
        <v>1080</v>
      </c>
      <c r="B470" s="67">
        <v>96.45</v>
      </c>
      <c r="C470" s="46"/>
    </row>
    <row r="471" spans="1:3" ht="12.75">
      <c r="A471" s="64" t="s">
        <v>1079</v>
      </c>
      <c r="B471" s="67">
        <v>161.2</v>
      </c>
      <c r="C471" s="46"/>
    </row>
    <row r="472" spans="1:3" ht="12.75">
      <c r="A472" s="64" t="s">
        <v>1078</v>
      </c>
      <c r="B472" s="67">
        <v>241.15</v>
      </c>
      <c r="C472" s="46"/>
    </row>
    <row r="473" spans="1:3" ht="12.75">
      <c r="A473" s="64" t="s">
        <v>1077</v>
      </c>
      <c r="B473" s="67">
        <v>25.8</v>
      </c>
      <c r="C473" s="46"/>
    </row>
    <row r="474" spans="1:3" ht="12.75">
      <c r="A474" s="64" t="s">
        <v>1076</v>
      </c>
      <c r="B474" s="67">
        <v>294.9</v>
      </c>
      <c r="C474" s="46"/>
    </row>
    <row r="475" spans="1:3" ht="12.75">
      <c r="A475" s="64" t="s">
        <v>1075</v>
      </c>
      <c r="B475" s="67">
        <v>358.3</v>
      </c>
      <c r="C475" s="46"/>
    </row>
    <row r="476" spans="1:3" ht="12.75">
      <c r="A476" s="64" t="s">
        <v>1074</v>
      </c>
      <c r="B476" s="67">
        <v>80.1</v>
      </c>
      <c r="C476" s="46"/>
    </row>
    <row r="477" spans="1:3" ht="12.75">
      <c r="A477" s="64" t="s">
        <v>1073</v>
      </c>
      <c r="B477" s="67">
        <v>812.25</v>
      </c>
      <c r="C477" s="46"/>
    </row>
    <row r="478" spans="1:3" ht="12.75">
      <c r="A478" s="64" t="s">
        <v>1072</v>
      </c>
      <c r="B478" s="67">
        <v>424.3</v>
      </c>
      <c r="C478" s="46"/>
    </row>
    <row r="479" spans="1:3" ht="12.75">
      <c r="A479" s="64" t="s">
        <v>1071</v>
      </c>
      <c r="B479" s="67">
        <v>326</v>
      </c>
      <c r="C479" s="46"/>
    </row>
    <row r="480" spans="1:3" ht="12.75">
      <c r="A480" s="64" t="s">
        <v>1070</v>
      </c>
      <c r="B480" s="67">
        <v>61.6</v>
      </c>
      <c r="C480" s="46"/>
    </row>
    <row r="481" spans="1:3" ht="12.75">
      <c r="A481" s="64" t="s">
        <v>1069</v>
      </c>
      <c r="B481" s="67">
        <v>521</v>
      </c>
      <c r="C481" s="46"/>
    </row>
    <row r="482" spans="1:3" ht="12.75">
      <c r="A482" s="64" t="s">
        <v>1068</v>
      </c>
      <c r="B482" s="67">
        <v>398</v>
      </c>
      <c r="C482" s="46"/>
    </row>
    <row r="483" spans="1:3" ht="12.75">
      <c r="A483" s="64" t="s">
        <v>1067</v>
      </c>
      <c r="B483" s="67">
        <v>107.9</v>
      </c>
      <c r="C483" s="46"/>
    </row>
    <row r="484" spans="1:3" ht="12.75">
      <c r="A484" s="64" t="s">
        <v>1066</v>
      </c>
      <c r="B484" s="67">
        <v>420</v>
      </c>
      <c r="C484" s="46"/>
    </row>
    <row r="485" spans="1:3" ht="12.75">
      <c r="A485" s="64" t="s">
        <v>1065</v>
      </c>
      <c r="B485" s="67">
        <v>330.5</v>
      </c>
      <c r="C485" s="46"/>
    </row>
    <row r="486" spans="1:3" ht="12.75">
      <c r="A486" s="64" t="s">
        <v>1064</v>
      </c>
      <c r="B486" s="67">
        <v>164.5</v>
      </c>
      <c r="C486" s="46"/>
    </row>
    <row r="487" spans="1:3" ht="12.75">
      <c r="A487" s="64" t="s">
        <v>1063</v>
      </c>
      <c r="B487" s="68">
        <v>1085.3</v>
      </c>
      <c r="C487" s="46"/>
    </row>
    <row r="488" spans="1:3" ht="12.75">
      <c r="A488" s="64" t="s">
        <v>1062</v>
      </c>
      <c r="B488" s="67">
        <v>76.3</v>
      </c>
      <c r="C488" s="46"/>
    </row>
    <row r="489" spans="1:3" ht="12.75">
      <c r="A489" s="64" t="s">
        <v>1061</v>
      </c>
      <c r="B489" s="67">
        <v>193.3</v>
      </c>
      <c r="C489" s="46"/>
    </row>
    <row r="490" spans="1:3" ht="12.75">
      <c r="A490" s="64" t="s">
        <v>1060</v>
      </c>
      <c r="B490" s="67">
        <v>186.3</v>
      </c>
      <c r="C490" s="46"/>
    </row>
    <row r="491" spans="1:3" ht="12.75">
      <c r="A491" s="64" t="s">
        <v>1059</v>
      </c>
      <c r="B491" s="67">
        <v>80.4</v>
      </c>
      <c r="C491" s="46"/>
    </row>
    <row r="492" spans="1:3" ht="12.75">
      <c r="A492" s="64" t="s">
        <v>1058</v>
      </c>
      <c r="B492" s="67">
        <v>192.1</v>
      </c>
      <c r="C492" s="46"/>
    </row>
    <row r="493" spans="1:3" ht="12.75">
      <c r="A493" s="64" t="s">
        <v>1057</v>
      </c>
      <c r="B493" s="67">
        <v>159</v>
      </c>
      <c r="C493" s="46"/>
    </row>
    <row r="494" spans="1:3" ht="12.75">
      <c r="A494" s="64" t="s">
        <v>1056</v>
      </c>
      <c r="B494" s="67">
        <v>374</v>
      </c>
      <c r="C494" s="46"/>
    </row>
    <row r="495" spans="1:3" ht="12.75">
      <c r="A495" s="64" t="s">
        <v>1055</v>
      </c>
      <c r="B495" s="67">
        <v>312.6</v>
      </c>
      <c r="C495" s="46"/>
    </row>
    <row r="496" spans="1:3" ht="12.75">
      <c r="A496" s="64" t="s">
        <v>1054</v>
      </c>
      <c r="B496" s="67">
        <v>10.4</v>
      </c>
      <c r="C496" s="46"/>
    </row>
    <row r="497" spans="1:3" ht="12.75">
      <c r="A497" s="64" t="s">
        <v>1053</v>
      </c>
      <c r="B497" s="67">
        <v>164.2</v>
      </c>
      <c r="C497" s="46"/>
    </row>
    <row r="498" spans="1:3" ht="12.75">
      <c r="A498" s="64" t="s">
        <v>1052</v>
      </c>
      <c r="B498" s="67">
        <v>67.6</v>
      </c>
      <c r="C498" s="46"/>
    </row>
    <row r="499" spans="1:3" ht="12.75">
      <c r="A499" s="64" t="s">
        <v>1051</v>
      </c>
      <c r="B499" s="67">
        <v>303.8</v>
      </c>
      <c r="C499" s="46"/>
    </row>
    <row r="500" spans="1:3" ht="12.75">
      <c r="A500" s="64" t="s">
        <v>1050</v>
      </c>
      <c r="B500" s="67">
        <v>314</v>
      </c>
      <c r="C500" s="46"/>
    </row>
    <row r="501" spans="1:3" ht="12.75">
      <c r="A501" s="64" t="s">
        <v>1049</v>
      </c>
      <c r="B501" s="67">
        <v>13.2</v>
      </c>
      <c r="C501" s="46"/>
    </row>
    <row r="502" spans="1:3" ht="12.75">
      <c r="A502" s="64" t="s">
        <v>1048</v>
      </c>
      <c r="B502" s="67">
        <v>203.5</v>
      </c>
      <c r="C502" s="46"/>
    </row>
    <row r="503" spans="1:3" ht="12.75">
      <c r="A503" s="64" t="s">
        <v>1047</v>
      </c>
      <c r="B503" s="67">
        <v>231.4</v>
      </c>
      <c r="C503" s="46"/>
    </row>
    <row r="504" spans="1:3" ht="12.75">
      <c r="A504" s="64" t="s">
        <v>1046</v>
      </c>
      <c r="B504" s="67">
        <v>130.7</v>
      </c>
      <c r="C504" s="46"/>
    </row>
    <row r="505" spans="1:3" ht="12.75">
      <c r="A505" s="64" t="s">
        <v>1045</v>
      </c>
      <c r="B505" s="67">
        <v>61.7</v>
      </c>
      <c r="C505" s="46"/>
    </row>
    <row r="506" spans="1:3" ht="12.75">
      <c r="A506" s="64" t="s">
        <v>1044</v>
      </c>
      <c r="B506" s="67">
        <v>410</v>
      </c>
      <c r="C506" s="46"/>
    </row>
    <row r="507" spans="1:3" ht="12.75">
      <c r="A507" s="64" t="s">
        <v>1043</v>
      </c>
      <c r="B507" s="67">
        <v>218</v>
      </c>
      <c r="C507" s="46"/>
    </row>
    <row r="508" spans="1:3" ht="12.75">
      <c r="A508" s="64" t="s">
        <v>1042</v>
      </c>
      <c r="B508" s="67">
        <v>323.8</v>
      </c>
      <c r="C508" s="46"/>
    </row>
    <row r="509" spans="1:3" ht="12.75">
      <c r="A509" s="64" t="s">
        <v>1041</v>
      </c>
      <c r="B509" s="67">
        <v>166.3</v>
      </c>
      <c r="C509" s="46"/>
    </row>
    <row r="510" spans="1:3" ht="12.75">
      <c r="A510" s="64" t="s">
        <v>1040</v>
      </c>
      <c r="B510" s="67">
        <v>316</v>
      </c>
      <c r="C510" s="46"/>
    </row>
    <row r="511" spans="1:3" ht="12.75">
      <c r="A511" s="64" t="s">
        <v>1039</v>
      </c>
      <c r="B511" s="67">
        <v>370.3</v>
      </c>
      <c r="C511" s="46"/>
    </row>
    <row r="512" spans="1:3" ht="12.75">
      <c r="A512" s="64" t="s">
        <v>1038</v>
      </c>
      <c r="B512" s="67">
        <v>302.5</v>
      </c>
      <c r="C512" s="46"/>
    </row>
    <row r="513" spans="1:3" ht="12.75">
      <c r="A513" s="64" t="s">
        <v>1037</v>
      </c>
      <c r="B513" s="67">
        <v>38.2</v>
      </c>
      <c r="C513" s="46"/>
    </row>
    <row r="514" spans="1:3" ht="12.75">
      <c r="A514" s="64" t="s">
        <v>1037</v>
      </c>
      <c r="B514" s="67">
        <v>7</v>
      </c>
      <c r="C514" s="46"/>
    </row>
    <row r="515" spans="1:3" ht="12.75">
      <c r="A515" s="64" t="s">
        <v>1036</v>
      </c>
      <c r="B515" s="67">
        <v>85.7</v>
      </c>
      <c r="C515" s="46"/>
    </row>
    <row r="516" spans="1:3" ht="12.75">
      <c r="A516" s="64" t="s">
        <v>1036</v>
      </c>
      <c r="B516" s="67">
        <v>40</v>
      </c>
      <c r="C516" s="46"/>
    </row>
    <row r="517" spans="1:3" ht="12.75">
      <c r="A517" s="64" t="s">
        <v>1035</v>
      </c>
      <c r="B517" s="67">
        <v>16.8</v>
      </c>
      <c r="C517" s="46"/>
    </row>
    <row r="518" spans="1:3" ht="12.75">
      <c r="A518" s="64" t="s">
        <v>1034</v>
      </c>
      <c r="B518" s="67">
        <v>22.2</v>
      </c>
      <c r="C518" s="46"/>
    </row>
    <row r="519" spans="1:3" ht="12.75">
      <c r="A519" s="64" t="s">
        <v>1033</v>
      </c>
      <c r="B519" s="67">
        <v>194</v>
      </c>
      <c r="C519" s="46"/>
    </row>
    <row r="520" spans="1:3" ht="12.75">
      <c r="A520" s="64" t="s">
        <v>1032</v>
      </c>
      <c r="B520" s="67">
        <v>130.9</v>
      </c>
      <c r="C520" s="46"/>
    </row>
    <row r="521" spans="1:3" ht="12.75">
      <c r="A521" s="64" t="s">
        <v>1032</v>
      </c>
      <c r="B521" s="67">
        <v>105.7</v>
      </c>
      <c r="C521" s="46"/>
    </row>
    <row r="522" spans="1:3" ht="12.75">
      <c r="A522" s="64" t="s">
        <v>1031</v>
      </c>
      <c r="B522" s="67">
        <v>54.8</v>
      </c>
      <c r="C522" s="46"/>
    </row>
    <row r="523" spans="1:3" ht="12.75">
      <c r="A523" s="64" t="s">
        <v>1030</v>
      </c>
      <c r="B523" s="67">
        <v>21.1</v>
      </c>
      <c r="C523" s="46"/>
    </row>
    <row r="524" spans="1:3" ht="12.75">
      <c r="A524" s="64" t="s">
        <v>1030</v>
      </c>
      <c r="B524" s="67">
        <v>241.1</v>
      </c>
      <c r="C524" s="46"/>
    </row>
    <row r="525" spans="1:3" ht="12.75">
      <c r="A525" s="64" t="s">
        <v>1029</v>
      </c>
      <c r="B525" s="67">
        <v>150.1</v>
      </c>
      <c r="C525" s="46"/>
    </row>
    <row r="526" spans="1:3" ht="12.75">
      <c r="A526" s="64" t="s">
        <v>1028</v>
      </c>
      <c r="B526" s="67">
        <v>51</v>
      </c>
      <c r="C526" s="46"/>
    </row>
    <row r="527" spans="1:3" ht="12.75">
      <c r="A527" s="64" t="s">
        <v>1027</v>
      </c>
      <c r="B527" s="67">
        <v>205</v>
      </c>
      <c r="C527" s="46"/>
    </row>
    <row r="528" spans="1:3" ht="12.75">
      <c r="A528" s="64" t="s">
        <v>1026</v>
      </c>
      <c r="B528" s="67">
        <v>11.3</v>
      </c>
      <c r="C528" s="46"/>
    </row>
    <row r="529" spans="1:3" ht="12.75">
      <c r="A529" s="64" t="s">
        <v>1026</v>
      </c>
      <c r="B529" s="67">
        <v>30</v>
      </c>
      <c r="C529" s="46"/>
    </row>
    <row r="530" spans="1:3" ht="12.75">
      <c r="A530" s="64" t="s">
        <v>1025</v>
      </c>
      <c r="B530" s="67">
        <v>50</v>
      </c>
      <c r="C530" s="46"/>
    </row>
    <row r="531" spans="1:3" ht="12.75">
      <c r="A531" s="64" t="s">
        <v>1024</v>
      </c>
      <c r="B531" s="67">
        <v>14.5</v>
      </c>
      <c r="C531" s="46"/>
    </row>
    <row r="532" spans="1:3" ht="12.75">
      <c r="A532" s="64" t="s">
        <v>1024</v>
      </c>
      <c r="B532" s="67">
        <v>32.7</v>
      </c>
      <c r="C532" s="46"/>
    </row>
    <row r="533" spans="1:3" ht="12.75">
      <c r="A533" s="64" t="s">
        <v>1023</v>
      </c>
      <c r="B533" s="67">
        <v>153.8</v>
      </c>
      <c r="C533" s="46"/>
    </row>
    <row r="534" spans="1:3" ht="12.75">
      <c r="A534" s="64" t="s">
        <v>1022</v>
      </c>
      <c r="B534" s="67">
        <v>79.05</v>
      </c>
      <c r="C534" s="46"/>
    </row>
    <row r="535" spans="1:3" ht="12.75">
      <c r="A535" s="64" t="s">
        <v>1021</v>
      </c>
      <c r="B535" s="67">
        <v>99.1</v>
      </c>
      <c r="C535" s="46"/>
    </row>
    <row r="536" spans="1:3" ht="12.75">
      <c r="A536" s="64" t="s">
        <v>1021</v>
      </c>
      <c r="B536" s="67">
        <v>32.2</v>
      </c>
      <c r="C536" s="46"/>
    </row>
    <row r="537" spans="1:3" ht="12.75">
      <c r="A537" s="64" t="s">
        <v>1020</v>
      </c>
      <c r="B537" s="67">
        <v>36</v>
      </c>
      <c r="C537" s="46"/>
    </row>
    <row r="538" spans="1:3" ht="12.75">
      <c r="A538" s="64" t="s">
        <v>1019</v>
      </c>
      <c r="B538" s="67">
        <v>11</v>
      </c>
      <c r="C538" s="46"/>
    </row>
    <row r="539" spans="1:3" ht="12.75">
      <c r="A539" s="64" t="s">
        <v>1018</v>
      </c>
      <c r="B539" s="67">
        <v>104.4</v>
      </c>
      <c r="C539" s="46"/>
    </row>
    <row r="540" spans="1:3" ht="12.75">
      <c r="A540" s="64" t="s">
        <v>1017</v>
      </c>
      <c r="B540" s="67">
        <v>51</v>
      </c>
      <c r="C540" s="46"/>
    </row>
    <row r="541" spans="1:3" ht="12.75">
      <c r="A541" s="64" t="s">
        <v>1016</v>
      </c>
      <c r="B541" s="67">
        <v>53</v>
      </c>
      <c r="C541" s="46"/>
    </row>
    <row r="542" spans="1:3" ht="12.75">
      <c r="A542" s="64" t="s">
        <v>1015</v>
      </c>
      <c r="B542" s="67">
        <v>27.8</v>
      </c>
      <c r="C542" s="46"/>
    </row>
    <row r="543" spans="1:3" ht="12.75">
      <c r="A543" s="64" t="s">
        <v>1014</v>
      </c>
      <c r="B543" s="67">
        <v>68.6</v>
      </c>
      <c r="C543" s="46"/>
    </row>
    <row r="544" spans="1:3" ht="12.75">
      <c r="A544" s="64" t="s">
        <v>1013</v>
      </c>
      <c r="B544" s="67">
        <v>51.1</v>
      </c>
      <c r="C544" s="46"/>
    </row>
    <row r="545" spans="1:3" ht="12.75">
      <c r="A545" s="64" t="s">
        <v>1012</v>
      </c>
      <c r="B545" s="67">
        <v>86</v>
      </c>
      <c r="C545" s="46"/>
    </row>
    <row r="546" spans="1:3" ht="12.75">
      <c r="A546" s="64" t="s">
        <v>1011</v>
      </c>
      <c r="B546" s="67">
        <v>16.9</v>
      </c>
      <c r="C546" s="46"/>
    </row>
    <row r="547" spans="1:3" ht="12.75">
      <c r="A547" s="64" t="s">
        <v>1010</v>
      </c>
      <c r="B547" s="67">
        <v>35.1</v>
      </c>
      <c r="C547" s="46"/>
    </row>
    <row r="548" spans="1:3" ht="12.75">
      <c r="A548" s="64" t="s">
        <v>1009</v>
      </c>
      <c r="B548" s="67">
        <v>20.8</v>
      </c>
      <c r="C548" s="46"/>
    </row>
    <row r="549" spans="1:3" ht="12.75">
      <c r="A549" s="64" t="s">
        <v>1008</v>
      </c>
      <c r="B549" s="67">
        <v>50</v>
      </c>
      <c r="C549" s="46"/>
    </row>
    <row r="550" spans="1:3" ht="12.75">
      <c r="A550" s="64" t="s">
        <v>1007</v>
      </c>
      <c r="B550" s="67">
        <v>7.3</v>
      </c>
      <c r="C550" s="46"/>
    </row>
    <row r="551" spans="1:3" ht="12.75">
      <c r="A551" s="64" t="s">
        <v>1006</v>
      </c>
      <c r="B551" s="67">
        <v>7.8</v>
      </c>
      <c r="C551" s="46"/>
    </row>
    <row r="552" spans="1:3" ht="12.75">
      <c r="A552" s="64" t="s">
        <v>1005</v>
      </c>
      <c r="B552" s="67">
        <v>24.4</v>
      </c>
      <c r="C552" s="46"/>
    </row>
    <row r="553" spans="1:3" ht="12.75">
      <c r="A553" s="64" t="s">
        <v>1004</v>
      </c>
      <c r="B553" s="67">
        <v>58.4</v>
      </c>
      <c r="C553" s="46"/>
    </row>
    <row r="554" spans="1:3" ht="12.75">
      <c r="A554" s="64" t="s">
        <v>1003</v>
      </c>
      <c r="B554" s="67">
        <v>52</v>
      </c>
      <c r="C554" s="46"/>
    </row>
    <row r="555" spans="1:3" ht="12.75">
      <c r="A555" s="64" t="s">
        <v>1002</v>
      </c>
      <c r="B555" s="67">
        <v>4.7</v>
      </c>
      <c r="C555" s="46"/>
    </row>
    <row r="556" spans="1:3" ht="12.75">
      <c r="A556" s="64" t="s">
        <v>1001</v>
      </c>
      <c r="B556" s="67">
        <v>62</v>
      </c>
      <c r="C556" s="46"/>
    </row>
    <row r="557" spans="1:3" ht="12.75">
      <c r="A557" s="64" t="s">
        <v>1000</v>
      </c>
      <c r="B557" s="67">
        <v>42.5</v>
      </c>
      <c r="C557" s="46"/>
    </row>
    <row r="558" spans="1:3" ht="12.75">
      <c r="A558" s="64" t="s">
        <v>999</v>
      </c>
      <c r="B558" s="67">
        <v>60</v>
      </c>
      <c r="C558" s="46"/>
    </row>
    <row r="559" spans="1:3" ht="12.75">
      <c r="A559" s="64" t="s">
        <v>998</v>
      </c>
      <c r="B559" s="67">
        <v>25.4</v>
      </c>
      <c r="C559" s="46"/>
    </row>
    <row r="560" spans="1:3" ht="12.75">
      <c r="A560" s="64" t="s">
        <v>997</v>
      </c>
      <c r="B560" s="67">
        <v>43</v>
      </c>
      <c r="C560" s="46"/>
    </row>
    <row r="561" spans="1:3" ht="12.75">
      <c r="A561" s="64" t="s">
        <v>996</v>
      </c>
      <c r="B561" s="67">
        <v>101</v>
      </c>
      <c r="C561" s="46"/>
    </row>
    <row r="562" spans="1:3" ht="12.75">
      <c r="A562" s="64" t="s">
        <v>995</v>
      </c>
      <c r="B562" s="67">
        <v>29.9</v>
      </c>
      <c r="C562" s="46"/>
    </row>
    <row r="563" spans="1:3" ht="12.75">
      <c r="A563" s="64" t="s">
        <v>994</v>
      </c>
      <c r="B563" s="67">
        <v>119.9</v>
      </c>
      <c r="C563" s="46"/>
    </row>
    <row r="564" spans="1:3" ht="12.75">
      <c r="A564" s="64" t="s">
        <v>993</v>
      </c>
      <c r="B564" s="67">
        <v>13.6</v>
      </c>
      <c r="C564" s="46"/>
    </row>
    <row r="565" spans="1:3" ht="12.75">
      <c r="A565" s="64" t="s">
        <v>992</v>
      </c>
      <c r="B565" s="67">
        <v>24.8</v>
      </c>
      <c r="C565" s="46"/>
    </row>
    <row r="566" spans="1:3" ht="12.75">
      <c r="A566" s="64" t="s">
        <v>991</v>
      </c>
      <c r="B566" s="67">
        <v>84.7</v>
      </c>
      <c r="C566" s="46"/>
    </row>
    <row r="567" spans="1:3" ht="12.75">
      <c r="A567" s="64" t="s">
        <v>990</v>
      </c>
      <c r="B567" s="67">
        <v>169.1</v>
      </c>
      <c r="C567" s="46"/>
    </row>
    <row r="568" spans="1:3" ht="12.75">
      <c r="A568" s="64" t="s">
        <v>989</v>
      </c>
      <c r="B568" s="67">
        <v>70.6</v>
      </c>
      <c r="C568" s="46"/>
    </row>
    <row r="569" spans="1:3" ht="12.75">
      <c r="A569" s="64" t="s">
        <v>988</v>
      </c>
      <c r="B569" s="67">
        <v>100</v>
      </c>
      <c r="C569" s="46"/>
    </row>
    <row r="570" spans="1:3" ht="12.75">
      <c r="A570" s="64" t="s">
        <v>987</v>
      </c>
      <c r="B570" s="67">
        <v>221.4</v>
      </c>
      <c r="C570" s="46"/>
    </row>
    <row r="571" spans="1:3" ht="12.75">
      <c r="A571" s="64" t="s">
        <v>986</v>
      </c>
      <c r="B571" s="67">
        <v>43.1</v>
      </c>
      <c r="C571" s="46"/>
    </row>
    <row r="572" spans="1:3" ht="12.75">
      <c r="A572" s="64" t="s">
        <v>985</v>
      </c>
      <c r="B572" s="67">
        <v>16.6</v>
      </c>
      <c r="C572" s="46"/>
    </row>
    <row r="573" spans="1:3" ht="12.75">
      <c r="A573" s="64" t="s">
        <v>984</v>
      </c>
      <c r="B573" s="67">
        <v>49.8</v>
      </c>
      <c r="C573" s="46"/>
    </row>
    <row r="574" spans="1:3" ht="12.75">
      <c r="A574" s="64" t="s">
        <v>983</v>
      </c>
      <c r="B574" s="67">
        <v>98</v>
      </c>
      <c r="C574" s="46"/>
    </row>
    <row r="575" spans="1:3" ht="12.75">
      <c r="A575" s="64" t="s">
        <v>982</v>
      </c>
      <c r="B575" s="67">
        <v>53.9</v>
      </c>
      <c r="C575" s="46"/>
    </row>
    <row r="576" spans="1:3" ht="12.75">
      <c r="A576" s="64" t="s">
        <v>981</v>
      </c>
      <c r="B576" s="67">
        <v>139</v>
      </c>
      <c r="C576" s="46"/>
    </row>
    <row r="577" spans="1:3" ht="12.75">
      <c r="A577" s="64" t="s">
        <v>980</v>
      </c>
      <c r="B577" s="67">
        <v>151</v>
      </c>
      <c r="C577" s="46"/>
    </row>
    <row r="578" spans="1:3" ht="12.75">
      <c r="A578" s="64" t="s">
        <v>979</v>
      </c>
      <c r="B578" s="67">
        <v>344</v>
      </c>
      <c r="C578" s="46"/>
    </row>
    <row r="579" spans="1:3" ht="12.75">
      <c r="A579" s="64" t="s">
        <v>978</v>
      </c>
      <c r="B579" s="67">
        <v>105</v>
      </c>
      <c r="C579" s="46"/>
    </row>
    <row r="580" spans="1:3" ht="12.75">
      <c r="A580" s="64" t="s">
        <v>977</v>
      </c>
      <c r="B580" s="67">
        <v>64.2</v>
      </c>
      <c r="C580" s="46"/>
    </row>
    <row r="581" spans="1:3" ht="12.75">
      <c r="A581" s="64" t="s">
        <v>976</v>
      </c>
      <c r="B581" s="67">
        <v>82.5</v>
      </c>
      <c r="C581" s="46"/>
    </row>
    <row r="582" spans="1:3" ht="12.75">
      <c r="A582" s="64" t="s">
        <v>975</v>
      </c>
      <c r="B582" s="67">
        <v>225.2</v>
      </c>
      <c r="C582" s="46"/>
    </row>
    <row r="583" spans="1:3" ht="12.75">
      <c r="A583" s="64" t="s">
        <v>974</v>
      </c>
      <c r="B583" s="67">
        <v>18.8</v>
      </c>
      <c r="C583" s="46"/>
    </row>
    <row r="584" spans="1:3" ht="12.75">
      <c r="A584" s="64" t="s">
        <v>973</v>
      </c>
      <c r="B584" s="67">
        <v>36.5</v>
      </c>
      <c r="C584" s="46"/>
    </row>
    <row r="585" spans="1:3" ht="12.75">
      <c r="A585" s="64" t="s">
        <v>972</v>
      </c>
      <c r="B585" s="67">
        <v>412.6</v>
      </c>
      <c r="C585" s="46"/>
    </row>
    <row r="586" spans="1:3" ht="12.75">
      <c r="A586" s="64" t="s">
        <v>971</v>
      </c>
      <c r="B586" s="67">
        <v>135.7</v>
      </c>
      <c r="C586" s="46"/>
    </row>
    <row r="587" spans="1:3" ht="12.75">
      <c r="A587" s="64" t="s">
        <v>970</v>
      </c>
      <c r="B587" s="67">
        <v>126.8</v>
      </c>
      <c r="C587" s="46"/>
    </row>
    <row r="588" spans="1:3" ht="12.75">
      <c r="A588" s="64" t="s">
        <v>969</v>
      </c>
      <c r="B588" s="67">
        <v>324.1</v>
      </c>
      <c r="C588" s="46"/>
    </row>
    <row r="589" spans="1:3" ht="12.75">
      <c r="A589" s="64" t="s">
        <v>968</v>
      </c>
      <c r="B589" s="67">
        <v>113.6</v>
      </c>
      <c r="C589" s="46"/>
    </row>
    <row r="590" spans="1:3" ht="12.75">
      <c r="A590" s="64" t="s">
        <v>967</v>
      </c>
      <c r="B590" s="67">
        <v>95.3</v>
      </c>
      <c r="C590" s="46"/>
    </row>
    <row r="591" spans="1:3" ht="12.75">
      <c r="A591" s="64" t="s">
        <v>966</v>
      </c>
      <c r="B591" s="67">
        <v>15.3</v>
      </c>
      <c r="C591" s="46"/>
    </row>
    <row r="592" spans="1:3" ht="12.75">
      <c r="A592" s="64" t="s">
        <v>965</v>
      </c>
      <c r="B592" s="67">
        <v>218.7</v>
      </c>
      <c r="C592" s="46"/>
    </row>
    <row r="593" spans="1:3" ht="12.75">
      <c r="A593" s="64" t="s">
        <v>964</v>
      </c>
      <c r="B593" s="67">
        <v>185.4</v>
      </c>
      <c r="C593" s="46"/>
    </row>
    <row r="594" spans="1:3" ht="12.75">
      <c r="A594" s="64" t="s">
        <v>963</v>
      </c>
      <c r="B594" s="67">
        <v>382.5</v>
      </c>
      <c r="C594" s="46"/>
    </row>
    <row r="595" spans="1:3" ht="12.75">
      <c r="A595" s="64" t="s">
        <v>962</v>
      </c>
      <c r="B595" s="67">
        <v>143.5</v>
      </c>
      <c r="C595" s="46"/>
    </row>
    <row r="596" spans="1:3" ht="12.75">
      <c r="A596" s="64" t="s">
        <v>961</v>
      </c>
      <c r="B596" s="67">
        <v>436</v>
      </c>
      <c r="C596" s="46"/>
    </row>
    <row r="597" spans="1:3" ht="12.75">
      <c r="A597" s="64" t="s">
        <v>960</v>
      </c>
      <c r="B597" s="67">
        <v>499.7</v>
      </c>
      <c r="C597" s="46"/>
    </row>
    <row r="598" spans="1:3" ht="12.75">
      <c r="A598" s="64" t="s">
        <v>959</v>
      </c>
      <c r="B598" s="67">
        <v>268.7</v>
      </c>
      <c r="C598" s="46"/>
    </row>
    <row r="599" spans="1:3" ht="12.75">
      <c r="A599" s="64" t="s">
        <v>958</v>
      </c>
      <c r="B599" s="67">
        <v>109.4</v>
      </c>
      <c r="C599" s="46"/>
    </row>
    <row r="600" spans="1:3" ht="12.75">
      <c r="A600" s="64" t="s">
        <v>957</v>
      </c>
      <c r="B600" s="67">
        <v>174.3</v>
      </c>
      <c r="C600" s="46"/>
    </row>
    <row r="601" spans="1:3" ht="12.75">
      <c r="A601" s="64" t="s">
        <v>956</v>
      </c>
      <c r="B601" s="67">
        <v>294</v>
      </c>
      <c r="C601" s="46"/>
    </row>
    <row r="602" spans="1:3" ht="12.75">
      <c r="A602" s="64" t="s">
        <v>955</v>
      </c>
      <c r="B602" s="67">
        <v>123.5</v>
      </c>
      <c r="C602" s="46"/>
    </row>
    <row r="603" spans="1:3" ht="12.75">
      <c r="A603" s="64" t="s">
        <v>954</v>
      </c>
      <c r="B603" s="67">
        <v>415.8</v>
      </c>
      <c r="C603" s="46"/>
    </row>
    <row r="604" spans="1:3" ht="12.75">
      <c r="A604" s="64" t="s">
        <v>953</v>
      </c>
      <c r="B604" s="67">
        <v>46.4</v>
      </c>
      <c r="C604" s="46"/>
    </row>
    <row r="605" spans="1:3" ht="12.75">
      <c r="A605" s="64" t="s">
        <v>952</v>
      </c>
      <c r="B605" s="67">
        <v>334.24</v>
      </c>
      <c r="C605" s="46"/>
    </row>
    <row r="606" spans="1:3" ht="12.75">
      <c r="A606" s="64" t="s">
        <v>951</v>
      </c>
      <c r="B606" s="67">
        <v>23.9</v>
      </c>
      <c r="C606" s="46"/>
    </row>
    <row r="607" spans="1:3" ht="12.75">
      <c r="A607" s="64" t="s">
        <v>950</v>
      </c>
      <c r="B607" s="67">
        <v>193.7</v>
      </c>
      <c r="C607" s="46"/>
    </row>
    <row r="608" spans="1:3" ht="12.75">
      <c r="A608" s="64" t="s">
        <v>949</v>
      </c>
      <c r="B608" s="67">
        <v>506</v>
      </c>
      <c r="C608" s="46"/>
    </row>
    <row r="609" spans="1:3" ht="12.75">
      <c r="A609" s="64" t="s">
        <v>948</v>
      </c>
      <c r="B609" s="67">
        <v>824.4</v>
      </c>
      <c r="C609" s="46"/>
    </row>
    <row r="610" spans="1:3" ht="12.75">
      <c r="A610" s="64" t="s">
        <v>947</v>
      </c>
      <c r="B610" s="67">
        <v>259.5</v>
      </c>
      <c r="C610" s="46"/>
    </row>
    <row r="611" spans="1:3" ht="12.75">
      <c r="A611" s="64" t="s">
        <v>517</v>
      </c>
      <c r="B611" s="67">
        <v>260.8</v>
      </c>
      <c r="C611" s="46"/>
    </row>
    <row r="612" spans="1:3" ht="12.75">
      <c r="A612" s="64" t="s">
        <v>518</v>
      </c>
      <c r="B612" s="67">
        <v>23.9</v>
      </c>
      <c r="C612" s="46"/>
    </row>
    <row r="613" spans="1:3" ht="12.75">
      <c r="A613" s="64" t="s">
        <v>519</v>
      </c>
      <c r="B613" s="67">
        <v>222.1</v>
      </c>
      <c r="C613" s="46"/>
    </row>
    <row r="614" spans="1:3" ht="12.75">
      <c r="A614" s="64" t="s">
        <v>520</v>
      </c>
      <c r="B614" s="67">
        <v>279</v>
      </c>
      <c r="C614" s="46"/>
    </row>
    <row r="615" spans="1:3" ht="12.75">
      <c r="A615" s="64" t="s">
        <v>521</v>
      </c>
      <c r="B615" s="67">
        <v>274.8</v>
      </c>
      <c r="C615" s="46"/>
    </row>
    <row r="616" spans="1:3" ht="12.75">
      <c r="A616" s="64" t="s">
        <v>522</v>
      </c>
      <c r="B616" s="67">
        <v>42.2</v>
      </c>
      <c r="C616" s="46"/>
    </row>
    <row r="617" spans="1:3" ht="12.75">
      <c r="A617" s="64" t="s">
        <v>523</v>
      </c>
      <c r="B617" s="67">
        <v>56.9</v>
      </c>
      <c r="C617" s="46"/>
    </row>
    <row r="618" spans="1:3" ht="12.75">
      <c r="A618" s="64" t="s">
        <v>524</v>
      </c>
      <c r="B618" s="67">
        <v>62.7</v>
      </c>
      <c r="C618" s="46"/>
    </row>
    <row r="619" spans="1:3" ht="12.75">
      <c r="A619" s="64" t="s">
        <v>525</v>
      </c>
      <c r="B619" s="67">
        <v>48.1</v>
      </c>
      <c r="C619" s="46"/>
    </row>
    <row r="620" spans="1:3" ht="12.75">
      <c r="A620" s="64" t="s">
        <v>526</v>
      </c>
      <c r="B620" s="67">
        <v>81.8</v>
      </c>
      <c r="C620" s="46"/>
    </row>
    <row r="621" spans="1:3" ht="12.75">
      <c r="A621" s="64" t="s">
        <v>527</v>
      </c>
      <c r="B621" s="67">
        <v>176.1</v>
      </c>
      <c r="C621" s="46"/>
    </row>
    <row r="622" spans="1:3" ht="12.75">
      <c r="A622" s="64" t="s">
        <v>528</v>
      </c>
      <c r="B622" s="67">
        <v>262.1</v>
      </c>
      <c r="C622" s="46"/>
    </row>
    <row r="623" spans="1:3" ht="12.75">
      <c r="A623" s="64" t="s">
        <v>529</v>
      </c>
      <c r="B623" s="68">
        <v>1060.4</v>
      </c>
      <c r="C623" s="46"/>
    </row>
    <row r="624" spans="1:3" ht="12.75">
      <c r="A624" s="64" t="s">
        <v>530</v>
      </c>
      <c r="B624" s="67">
        <v>64.2</v>
      </c>
      <c r="C624" s="46"/>
    </row>
    <row r="625" spans="1:3" ht="12.75">
      <c r="A625" s="64" t="s">
        <v>531</v>
      </c>
      <c r="B625" s="67">
        <v>20.8</v>
      </c>
      <c r="C625" s="46"/>
    </row>
    <row r="626" spans="1:3" ht="12.75">
      <c r="A626" s="64" t="s">
        <v>532</v>
      </c>
      <c r="B626" s="67">
        <v>7.9</v>
      </c>
      <c r="C626" s="46"/>
    </row>
    <row r="627" spans="1:3" ht="12.75">
      <c r="A627" s="64" t="s">
        <v>533</v>
      </c>
      <c r="B627" s="67">
        <v>236</v>
      </c>
      <c r="C627" s="46"/>
    </row>
    <row r="628" spans="1:3" ht="12.75">
      <c r="A628" s="64" t="s">
        <v>534</v>
      </c>
      <c r="B628" s="67">
        <v>45.1</v>
      </c>
      <c r="C628" s="46"/>
    </row>
    <row r="629" spans="1:3" ht="12.75">
      <c r="A629" s="64" t="s">
        <v>535</v>
      </c>
      <c r="B629" s="67">
        <v>751.5</v>
      </c>
      <c r="C629" s="46"/>
    </row>
    <row r="630" spans="1:3" ht="12.75">
      <c r="A630" s="64" t="s">
        <v>536</v>
      </c>
      <c r="B630" s="68">
        <v>1038.6</v>
      </c>
      <c r="C630" s="46"/>
    </row>
    <row r="631" spans="1:3" ht="12.75">
      <c r="A631" s="64" t="s">
        <v>537</v>
      </c>
      <c r="B631" s="67">
        <v>687.3</v>
      </c>
      <c r="C631" s="46"/>
    </row>
    <row r="632" spans="1:3" ht="12.75">
      <c r="A632" s="64" t="s">
        <v>538</v>
      </c>
      <c r="B632" s="67">
        <v>474</v>
      </c>
      <c r="C632" s="46"/>
    </row>
    <row r="633" spans="1:3" ht="12.75">
      <c r="A633" s="64" t="s">
        <v>539</v>
      </c>
      <c r="B633" s="67">
        <v>552</v>
      </c>
      <c r="C633" s="46"/>
    </row>
    <row r="634" spans="1:3" ht="12.75">
      <c r="A634" s="64" t="s">
        <v>540</v>
      </c>
      <c r="B634" s="67">
        <v>494.4</v>
      </c>
      <c r="C634" s="46"/>
    </row>
    <row r="635" spans="1:3" ht="12.75">
      <c r="A635" s="64" t="s">
        <v>541</v>
      </c>
      <c r="B635" s="67">
        <v>156</v>
      </c>
      <c r="C635" s="46"/>
    </row>
    <row r="636" spans="1:3" ht="12.75">
      <c r="A636" s="64" t="s">
        <v>522</v>
      </c>
      <c r="B636" s="67">
        <v>199.1</v>
      </c>
      <c r="C636" s="46"/>
    </row>
    <row r="637" spans="1:3" ht="12.75">
      <c r="A637" s="64" t="s">
        <v>542</v>
      </c>
      <c r="B637" s="67">
        <v>574.7</v>
      </c>
      <c r="C637" s="46"/>
    </row>
    <row r="638" spans="1:3" ht="12.75">
      <c r="A638" s="64" t="s">
        <v>543</v>
      </c>
      <c r="B638" s="67">
        <v>267.3</v>
      </c>
      <c r="C638" s="46"/>
    </row>
    <row r="639" spans="1:3" ht="12.75">
      <c r="A639" s="64" t="s">
        <v>544</v>
      </c>
      <c r="B639" s="67">
        <v>339.5</v>
      </c>
      <c r="C639" s="46"/>
    </row>
    <row r="640" spans="1:3" ht="12.75">
      <c r="A640" s="64" t="s">
        <v>545</v>
      </c>
      <c r="B640" s="67">
        <v>59.9</v>
      </c>
      <c r="C640" s="46"/>
    </row>
    <row r="641" spans="1:3" ht="12.75">
      <c r="A641" s="64" t="s">
        <v>546</v>
      </c>
      <c r="B641" s="67">
        <v>311</v>
      </c>
      <c r="C641" s="46"/>
    </row>
    <row r="642" spans="1:3" ht="12.75">
      <c r="A642" s="64" t="s">
        <v>547</v>
      </c>
      <c r="B642" s="67">
        <v>325.3</v>
      </c>
      <c r="C642" s="46"/>
    </row>
    <row r="643" spans="1:3" ht="12.75">
      <c r="A643" s="64" t="s">
        <v>524</v>
      </c>
      <c r="B643" s="67">
        <v>442</v>
      </c>
      <c r="C643" s="46"/>
    </row>
    <row r="644" spans="1:3" ht="12.75">
      <c r="A644" s="64" t="s">
        <v>548</v>
      </c>
      <c r="B644" s="67">
        <v>189</v>
      </c>
      <c r="C644" s="46"/>
    </row>
    <row r="645" spans="1:3" ht="12.75">
      <c r="A645" s="64" t="s">
        <v>549</v>
      </c>
      <c r="B645" s="67">
        <v>232.4</v>
      </c>
      <c r="C645" s="46"/>
    </row>
    <row r="646" spans="1:3" ht="12.75">
      <c r="A646" s="64" t="s">
        <v>550</v>
      </c>
      <c r="B646" s="67">
        <v>393.9</v>
      </c>
      <c r="C646" s="46"/>
    </row>
    <row r="647" spans="1:3" ht="12.75">
      <c r="A647" s="64" t="s">
        <v>551</v>
      </c>
      <c r="B647" s="67">
        <v>210</v>
      </c>
      <c r="C647" s="46"/>
    </row>
    <row r="648" spans="1:3" ht="12.75">
      <c r="A648" s="64" t="s">
        <v>552</v>
      </c>
      <c r="B648" s="67">
        <v>311</v>
      </c>
      <c r="C648" s="46"/>
    </row>
    <row r="649" spans="1:3" ht="12.75">
      <c r="A649" s="64" t="s">
        <v>553</v>
      </c>
      <c r="B649" s="67">
        <v>541.2</v>
      </c>
      <c r="C649" s="46"/>
    </row>
    <row r="650" spans="1:3" ht="12.75">
      <c r="A650" s="64" t="s">
        <v>554</v>
      </c>
      <c r="B650" s="67">
        <v>434</v>
      </c>
      <c r="C650" s="46"/>
    </row>
    <row r="651" spans="1:3" ht="12.75">
      <c r="A651" s="64" t="s">
        <v>530</v>
      </c>
      <c r="B651" s="67">
        <v>150.2</v>
      </c>
      <c r="C651" s="46"/>
    </row>
    <row r="652" spans="1:3" ht="12.75">
      <c r="A652" s="64" t="s">
        <v>555</v>
      </c>
      <c r="B652" s="67">
        <v>433.6</v>
      </c>
      <c r="C652" s="46"/>
    </row>
    <row r="653" spans="1:3" ht="12.75">
      <c r="A653" s="64" t="s">
        <v>556</v>
      </c>
      <c r="B653" s="67">
        <v>276.6</v>
      </c>
      <c r="C653" s="46"/>
    </row>
    <row r="654" spans="1:3" ht="12.75">
      <c r="A654" s="64" t="s">
        <v>557</v>
      </c>
      <c r="B654" s="67">
        <v>284.6</v>
      </c>
      <c r="C654" s="46"/>
    </row>
    <row r="655" spans="1:3" ht="12.75">
      <c r="A655" s="64" t="s">
        <v>558</v>
      </c>
      <c r="B655" s="67">
        <v>422</v>
      </c>
      <c r="C655" s="46"/>
    </row>
    <row r="656" spans="1:3" ht="12.75">
      <c r="A656" s="64" t="s">
        <v>559</v>
      </c>
      <c r="B656" s="67">
        <v>648</v>
      </c>
      <c r="C656" s="46"/>
    </row>
    <row r="657" spans="1:3" ht="12.75">
      <c r="A657" s="64" t="s">
        <v>560</v>
      </c>
      <c r="B657" s="67">
        <v>201.3</v>
      </c>
      <c r="C657" s="46"/>
    </row>
    <row r="658" spans="1:3" ht="12.75">
      <c r="A658" s="64" t="s">
        <v>561</v>
      </c>
      <c r="B658" s="67">
        <v>329</v>
      </c>
      <c r="C658" s="46"/>
    </row>
    <row r="659" spans="1:3" ht="12.75">
      <c r="A659" s="64" t="s">
        <v>562</v>
      </c>
      <c r="B659" s="67">
        <v>423.2</v>
      </c>
      <c r="C659" s="46"/>
    </row>
    <row r="660" spans="1:3" ht="12.75">
      <c r="A660" s="64" t="s">
        <v>563</v>
      </c>
      <c r="B660" s="67">
        <v>458.3</v>
      </c>
      <c r="C660" s="46"/>
    </row>
    <row r="661" spans="1:3" ht="12.75">
      <c r="A661" s="64" t="s">
        <v>564</v>
      </c>
      <c r="B661" s="67">
        <v>376</v>
      </c>
      <c r="C661" s="46"/>
    </row>
    <row r="662" spans="1:3" ht="12.75">
      <c r="A662" s="64" t="s">
        <v>534</v>
      </c>
      <c r="B662" s="67">
        <v>777.8</v>
      </c>
      <c r="C662" s="46"/>
    </row>
    <row r="663" spans="1:3" ht="12.75">
      <c r="A663" s="64" t="s">
        <v>946</v>
      </c>
      <c r="B663" s="67">
        <v>21</v>
      </c>
      <c r="C663" s="46"/>
    </row>
    <row r="664" spans="1:3" ht="12.75">
      <c r="A664" s="64" t="s">
        <v>945</v>
      </c>
      <c r="B664" s="67">
        <v>7.1</v>
      </c>
      <c r="C664" s="46"/>
    </row>
    <row r="665" spans="1:3" ht="12.75">
      <c r="A665" s="64" t="s">
        <v>944</v>
      </c>
      <c r="B665" s="67">
        <v>49.5</v>
      </c>
      <c r="C665" s="46"/>
    </row>
    <row r="666" spans="1:3" ht="12.75">
      <c r="A666" s="64" t="s">
        <v>943</v>
      </c>
      <c r="B666" s="67">
        <v>187</v>
      </c>
      <c r="C666" s="46"/>
    </row>
    <row r="667" spans="1:3" ht="12.75">
      <c r="A667" s="64" t="s">
        <v>942</v>
      </c>
      <c r="B667" s="67">
        <v>28.9</v>
      </c>
      <c r="C667" s="46"/>
    </row>
    <row r="668" spans="1:3" ht="12.75">
      <c r="A668" s="64" t="s">
        <v>941</v>
      </c>
      <c r="B668" s="67">
        <v>190.9</v>
      </c>
      <c r="C668" s="46"/>
    </row>
    <row r="669" spans="1:3" ht="12.75">
      <c r="A669" s="64" t="s">
        <v>940</v>
      </c>
      <c r="B669" s="67">
        <v>370.62</v>
      </c>
      <c r="C669" s="46"/>
    </row>
    <row r="670" spans="1:3" ht="12.75">
      <c r="A670" s="64" t="s">
        <v>939</v>
      </c>
      <c r="B670" s="67">
        <v>87.1</v>
      </c>
      <c r="C670" s="46"/>
    </row>
    <row r="671" spans="1:3" ht="12.75">
      <c r="A671" s="64" t="s">
        <v>938</v>
      </c>
      <c r="B671" s="67">
        <v>89</v>
      </c>
      <c r="C671" s="46"/>
    </row>
    <row r="672" spans="1:3" ht="12.75">
      <c r="A672" s="64" t="s">
        <v>938</v>
      </c>
      <c r="B672" s="67">
        <v>70.2</v>
      </c>
      <c r="C672" s="46"/>
    </row>
    <row r="673" spans="1:3" ht="12.75">
      <c r="A673" s="64" t="s">
        <v>937</v>
      </c>
      <c r="B673" s="67">
        <v>175.18</v>
      </c>
      <c r="C673" s="46"/>
    </row>
    <row r="674" spans="1:3" ht="12.75">
      <c r="A674" s="64" t="s">
        <v>936</v>
      </c>
      <c r="B674" s="67">
        <v>86.65</v>
      </c>
      <c r="C674" s="46"/>
    </row>
    <row r="675" spans="1:3" ht="12.75">
      <c r="A675" s="64" t="s">
        <v>935</v>
      </c>
      <c r="B675" s="67">
        <v>36.5</v>
      </c>
      <c r="C675" s="46"/>
    </row>
    <row r="676" spans="1:3" ht="12.75">
      <c r="A676" s="64" t="s">
        <v>934</v>
      </c>
      <c r="B676" s="67">
        <v>196.06</v>
      </c>
      <c r="C676" s="46"/>
    </row>
    <row r="677" spans="1:3" ht="12.75">
      <c r="A677" s="64" t="s">
        <v>933</v>
      </c>
      <c r="B677" s="67">
        <v>52.57</v>
      </c>
      <c r="C677" s="46"/>
    </row>
    <row r="678" spans="1:3" ht="12.75">
      <c r="A678" s="64" t="s">
        <v>932</v>
      </c>
      <c r="B678" s="67">
        <v>82.96</v>
      </c>
      <c r="C678" s="46"/>
    </row>
    <row r="679" spans="1:3" ht="12.75">
      <c r="A679" s="64" t="s">
        <v>931</v>
      </c>
      <c r="B679" s="67">
        <v>46.2</v>
      </c>
      <c r="C679" s="46"/>
    </row>
    <row r="680" spans="1:3" ht="12.75">
      <c r="A680" s="64" t="s">
        <v>930</v>
      </c>
      <c r="B680" s="67">
        <v>19.25</v>
      </c>
      <c r="C680" s="46"/>
    </row>
    <row r="681" spans="1:3" ht="12.75">
      <c r="A681" s="64" t="s">
        <v>929</v>
      </c>
      <c r="B681" s="67">
        <v>166.5</v>
      </c>
      <c r="C681" s="46"/>
    </row>
    <row r="682" spans="1:3" ht="12.75">
      <c r="A682" s="64" t="s">
        <v>928</v>
      </c>
      <c r="B682" s="67">
        <v>104.64</v>
      </c>
      <c r="C682" s="46"/>
    </row>
    <row r="683" spans="1:3" ht="12.75">
      <c r="A683" s="64" t="s">
        <v>927</v>
      </c>
      <c r="B683" s="67">
        <v>38.96</v>
      </c>
      <c r="C683" s="46"/>
    </row>
  </sheetData>
  <sheetProtection/>
  <printOptions/>
  <pageMargins left="0.3937007874015748" right="0.3937007874015748" top="0.3937007874015748" bottom="0.3937007874015748" header="0.5118110236220472" footer="0.5118110236220472"/>
  <pageSetup fitToHeight="1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4"/>
  <sheetViews>
    <sheetView tabSelected="1" zoomScalePageLayoutView="0" workbookViewId="0" topLeftCell="A355">
      <selection activeCell="E145" sqref="E145"/>
    </sheetView>
  </sheetViews>
  <sheetFormatPr defaultColWidth="9.00390625" defaultRowHeight="12.75"/>
  <cols>
    <col min="1" max="1" width="46.375" style="0" customWidth="1"/>
    <col min="2" max="2" width="13.125" style="0" customWidth="1"/>
  </cols>
  <sheetData>
    <row r="1" spans="1:3" ht="12.75">
      <c r="A1" s="10" t="s">
        <v>437</v>
      </c>
      <c r="B1" s="12">
        <v>0.72</v>
      </c>
      <c r="C1" s="11" t="s">
        <v>0</v>
      </c>
    </row>
    <row r="2" spans="1:3" ht="12.75">
      <c r="A2" s="10" t="s">
        <v>211</v>
      </c>
      <c r="B2" s="12">
        <v>0.418</v>
      </c>
      <c r="C2" s="11" t="s">
        <v>0</v>
      </c>
    </row>
    <row r="3" spans="1:3" ht="12.75">
      <c r="A3" s="10" t="s">
        <v>2</v>
      </c>
      <c r="B3" s="12">
        <f>0.246+0.165-0.165</f>
        <v>0.24600000000000002</v>
      </c>
      <c r="C3" s="11" t="s">
        <v>0</v>
      </c>
    </row>
    <row r="4" spans="1:3" ht="12.75">
      <c r="A4" s="10" t="s">
        <v>2</v>
      </c>
      <c r="B4" s="12">
        <v>0.8</v>
      </c>
      <c r="C4" s="11" t="s">
        <v>0</v>
      </c>
    </row>
    <row r="5" spans="1:3" ht="12.75">
      <c r="A5" s="10" t="s">
        <v>3</v>
      </c>
      <c r="B5" s="12">
        <f>0.77+0.22+0.423-0.77</f>
        <v>0.643</v>
      </c>
      <c r="C5" s="11" t="s">
        <v>0</v>
      </c>
    </row>
    <row r="6" spans="1:3" ht="12.75">
      <c r="A6" s="10" t="s">
        <v>186</v>
      </c>
      <c r="B6" s="12">
        <f>1.26+0.05</f>
        <v>1.31</v>
      </c>
      <c r="C6" s="11" t="s">
        <v>0</v>
      </c>
    </row>
    <row r="7" spans="1:3" ht="12.75">
      <c r="A7" s="10" t="s">
        <v>428</v>
      </c>
      <c r="B7" s="12">
        <v>1.11</v>
      </c>
      <c r="C7" s="11" t="s">
        <v>0</v>
      </c>
    </row>
    <row r="8" spans="1:3" ht="12.75">
      <c r="A8" s="10" t="s">
        <v>187</v>
      </c>
      <c r="B8" s="12">
        <v>0.69</v>
      </c>
      <c r="C8" s="11" t="s">
        <v>0</v>
      </c>
    </row>
    <row r="9" spans="1:3" ht="12.75">
      <c r="A9" s="10" t="s">
        <v>64</v>
      </c>
      <c r="B9" s="13">
        <f>0.37+1.015</f>
        <v>1.3849999999999998</v>
      </c>
      <c r="C9" s="11" t="s">
        <v>0</v>
      </c>
    </row>
    <row r="10" spans="1:3" ht="12.75">
      <c r="A10" s="10" t="s">
        <v>145</v>
      </c>
      <c r="B10" s="57">
        <v>0.095</v>
      </c>
      <c r="C10" s="11" t="s">
        <v>0</v>
      </c>
    </row>
    <row r="11" spans="1:3" ht="12.75">
      <c r="A11" s="10" t="s">
        <v>430</v>
      </c>
      <c r="B11" s="12">
        <f>1.365-0.875</f>
        <v>0.49</v>
      </c>
      <c r="C11" s="11" t="s">
        <v>0</v>
      </c>
    </row>
    <row r="12" spans="1:3" ht="12.75">
      <c r="A12" s="10" t="s">
        <v>429</v>
      </c>
      <c r="B12" s="12">
        <v>0.5</v>
      </c>
      <c r="C12" s="11" t="s">
        <v>0</v>
      </c>
    </row>
    <row r="13" spans="1:3" ht="12.75">
      <c r="A13" s="10" t="s">
        <v>77</v>
      </c>
      <c r="B13" s="12">
        <v>1.63</v>
      </c>
      <c r="C13" s="11" t="s">
        <v>0</v>
      </c>
    </row>
    <row r="14" spans="1:3" ht="12.75">
      <c r="A14" s="10" t="s">
        <v>189</v>
      </c>
      <c r="B14" s="12">
        <f>1.629-0.1-0.082</f>
        <v>1.4469999999999998</v>
      </c>
      <c r="C14" s="11" t="s">
        <v>0</v>
      </c>
    </row>
    <row r="15" spans="1:3" ht="12.75">
      <c r="A15" s="10" t="s">
        <v>4</v>
      </c>
      <c r="B15" s="12">
        <f>0.4+0.42</f>
        <v>0.8200000000000001</v>
      </c>
      <c r="C15" s="11" t="s">
        <v>0</v>
      </c>
    </row>
    <row r="16" spans="1:3" ht="12.75">
      <c r="A16" s="10" t="s">
        <v>5</v>
      </c>
      <c r="B16" s="20">
        <f>2.1+0.525-0.515</f>
        <v>2.11</v>
      </c>
      <c r="C16" s="11" t="s">
        <v>0</v>
      </c>
    </row>
    <row r="17" spans="1:3" ht="12.75">
      <c r="A17" s="10" t="s">
        <v>190</v>
      </c>
      <c r="B17" s="12">
        <v>0.98</v>
      </c>
      <c r="C17" s="11" t="s">
        <v>0</v>
      </c>
    </row>
    <row r="18" spans="1:3" ht="12.75">
      <c r="A18" s="10" t="s">
        <v>6</v>
      </c>
      <c r="B18" s="12">
        <v>0.434</v>
      </c>
      <c r="C18" s="11" t="s">
        <v>0</v>
      </c>
    </row>
    <row r="19" spans="1:3" ht="12.75">
      <c r="A19" s="10" t="s">
        <v>146</v>
      </c>
      <c r="B19" s="12">
        <v>0.395</v>
      </c>
      <c r="C19" s="11" t="s">
        <v>0</v>
      </c>
    </row>
    <row r="20" spans="1:3" ht="12.75">
      <c r="A20" s="10" t="s">
        <v>101</v>
      </c>
      <c r="B20" s="20">
        <f>0.89-0.4</f>
        <v>0.49</v>
      </c>
      <c r="C20" s="11" t="s">
        <v>0</v>
      </c>
    </row>
    <row r="21" spans="1:3" ht="12.75">
      <c r="A21" s="10" t="s">
        <v>66</v>
      </c>
      <c r="B21" s="13">
        <v>1.9</v>
      </c>
      <c r="C21" s="11" t="s">
        <v>0</v>
      </c>
    </row>
    <row r="22" spans="1:3" ht="12.75">
      <c r="A22" s="10" t="s">
        <v>65</v>
      </c>
      <c r="B22" s="13">
        <f>0.56+1.54+0.76+2+0.333-0.333-0.31-0.25-2</f>
        <v>2.3000000000000007</v>
      </c>
      <c r="C22" s="11" t="s">
        <v>0</v>
      </c>
    </row>
    <row r="23" spans="1:3" ht="12.75">
      <c r="A23" s="10" t="s">
        <v>7</v>
      </c>
      <c r="B23" s="13">
        <v>0.272</v>
      </c>
      <c r="C23" s="11" t="s">
        <v>0</v>
      </c>
    </row>
    <row r="24" spans="1:3" ht="12.75">
      <c r="A24" s="10" t="s">
        <v>8</v>
      </c>
      <c r="B24" s="13">
        <v>2</v>
      </c>
      <c r="C24" s="11" t="s">
        <v>0</v>
      </c>
    </row>
    <row r="25" spans="1:3" ht="12.75">
      <c r="A25" s="10" t="s">
        <v>9</v>
      </c>
      <c r="B25" s="13">
        <f>2.025-1.73</f>
        <v>0.29499999999999993</v>
      </c>
      <c r="C25" s="11" t="s">
        <v>0</v>
      </c>
    </row>
    <row r="26" spans="1:3" ht="12.75">
      <c r="A26" s="10" t="s">
        <v>9</v>
      </c>
      <c r="B26" s="13">
        <f>1+0.993</f>
        <v>1.9929999999999999</v>
      </c>
      <c r="C26" s="11" t="s">
        <v>0</v>
      </c>
    </row>
    <row r="27" spans="1:3" ht="12.75">
      <c r="A27" s="10" t="s">
        <v>10</v>
      </c>
      <c r="B27" s="13">
        <v>1.088</v>
      </c>
      <c r="C27" s="11" t="s">
        <v>0</v>
      </c>
    </row>
    <row r="28" spans="1:3" ht="12.75">
      <c r="A28" s="10" t="s">
        <v>125</v>
      </c>
      <c r="B28" s="12">
        <v>0.835</v>
      </c>
      <c r="C28" s="11" t="s">
        <v>0</v>
      </c>
    </row>
    <row r="29" spans="1:3" ht="12.75">
      <c r="A29" s="10" t="s">
        <v>172</v>
      </c>
      <c r="B29" s="57">
        <v>0.29</v>
      </c>
      <c r="C29" s="11" t="s">
        <v>0</v>
      </c>
    </row>
    <row r="30" spans="1:3" ht="12.75">
      <c r="A30" s="10" t="s">
        <v>191</v>
      </c>
      <c r="B30" s="13">
        <f>0.37+2.76</f>
        <v>3.13</v>
      </c>
      <c r="C30" s="11" t="s">
        <v>0</v>
      </c>
    </row>
    <row r="31" spans="1:3" ht="12.75">
      <c r="A31" s="10" t="s">
        <v>173</v>
      </c>
      <c r="B31" s="13">
        <v>1.388</v>
      </c>
      <c r="C31" s="11" t="s">
        <v>0</v>
      </c>
    </row>
    <row r="32" spans="1:3" ht="12.75">
      <c r="A32" s="10" t="s">
        <v>174</v>
      </c>
      <c r="B32" s="13">
        <v>0.184</v>
      </c>
      <c r="C32" s="11" t="s">
        <v>0</v>
      </c>
    </row>
    <row r="33" spans="1:3" ht="12.75">
      <c r="A33" s="10" t="s">
        <v>175</v>
      </c>
      <c r="B33" s="13">
        <v>0.262</v>
      </c>
      <c r="C33" s="11" t="s">
        <v>0</v>
      </c>
    </row>
    <row r="34" spans="1:3" ht="12.75">
      <c r="A34" s="10" t="s">
        <v>192</v>
      </c>
      <c r="B34" s="13">
        <v>0.333</v>
      </c>
      <c r="C34" s="11" t="s">
        <v>0</v>
      </c>
    </row>
    <row r="35" spans="1:3" ht="12.75">
      <c r="A35" s="10" t="s">
        <v>11</v>
      </c>
      <c r="B35" s="13">
        <f>3.56+0.497-0.345</f>
        <v>3.7120000000000006</v>
      </c>
      <c r="C35" s="11" t="s">
        <v>0</v>
      </c>
    </row>
    <row r="36" spans="1:3" ht="12.75">
      <c r="A36" s="10" t="s">
        <v>12</v>
      </c>
      <c r="B36" s="13">
        <v>1.635</v>
      </c>
      <c r="C36" s="11" t="s">
        <v>0</v>
      </c>
    </row>
    <row r="37" spans="1:3" ht="12.75">
      <c r="A37" s="10" t="s">
        <v>13</v>
      </c>
      <c r="B37" s="13">
        <v>2.4</v>
      </c>
      <c r="C37" s="11" t="s">
        <v>0</v>
      </c>
    </row>
    <row r="38" spans="1:3" ht="12.75">
      <c r="A38" s="10" t="s">
        <v>480</v>
      </c>
      <c r="B38" s="13">
        <v>4.6</v>
      </c>
      <c r="C38" s="11" t="s">
        <v>0</v>
      </c>
    </row>
    <row r="39" spans="1:3" ht="12.75">
      <c r="A39" s="10" t="s">
        <v>113</v>
      </c>
      <c r="B39" s="13">
        <v>0.21</v>
      </c>
      <c r="C39" s="11" t="s">
        <v>0</v>
      </c>
    </row>
    <row r="40" spans="1:3" ht="12.75">
      <c r="A40" s="10" t="s">
        <v>194</v>
      </c>
      <c r="B40" s="13">
        <v>0.17</v>
      </c>
      <c r="C40" s="11" t="s">
        <v>0</v>
      </c>
    </row>
    <row r="41" spans="1:3" ht="12.75">
      <c r="A41" s="10" t="s">
        <v>195</v>
      </c>
      <c r="B41" s="13">
        <v>0.2</v>
      </c>
      <c r="C41" s="11" t="s">
        <v>0</v>
      </c>
    </row>
    <row r="42" spans="1:3" ht="12.75">
      <c r="A42" s="10" t="s">
        <v>14</v>
      </c>
      <c r="B42" s="13">
        <v>0.715</v>
      </c>
      <c r="C42" s="11" t="s">
        <v>0</v>
      </c>
    </row>
    <row r="43" spans="1:3" ht="12.75">
      <c r="A43" s="10" t="s">
        <v>15</v>
      </c>
      <c r="B43" s="13">
        <v>2.5</v>
      </c>
      <c r="C43" s="11" t="s">
        <v>0</v>
      </c>
    </row>
    <row r="44" spans="1:3" ht="12.75">
      <c r="A44" s="10" t="s">
        <v>67</v>
      </c>
      <c r="B44" s="13">
        <v>6.37</v>
      </c>
      <c r="C44" s="11" t="s">
        <v>0</v>
      </c>
    </row>
    <row r="45" spans="1:3" ht="12.75">
      <c r="A45" s="10" t="s">
        <v>79</v>
      </c>
      <c r="B45" s="13">
        <v>0.396</v>
      </c>
      <c r="C45" s="11" t="s">
        <v>0</v>
      </c>
    </row>
    <row r="46" spans="1:3" ht="12.75">
      <c r="A46" s="10" t="s">
        <v>80</v>
      </c>
      <c r="B46" s="13">
        <v>0.469</v>
      </c>
      <c r="C46" s="11" t="s">
        <v>0</v>
      </c>
    </row>
    <row r="47" spans="1:3" ht="12.75">
      <c r="A47" s="10" t="s">
        <v>81</v>
      </c>
      <c r="B47" s="13">
        <v>0.505</v>
      </c>
      <c r="C47" s="11" t="s">
        <v>0</v>
      </c>
    </row>
    <row r="48" spans="1:3" ht="12.75">
      <c r="A48" s="10" t="s">
        <v>244</v>
      </c>
      <c r="B48" s="13">
        <v>1.53</v>
      </c>
      <c r="C48" s="11" t="s">
        <v>0</v>
      </c>
    </row>
    <row r="49" spans="1:3" ht="12.75">
      <c r="A49" s="10" t="s">
        <v>16</v>
      </c>
      <c r="B49" s="13">
        <f>2.68-1.33</f>
        <v>1.35</v>
      </c>
      <c r="C49" s="11" t="s">
        <v>0</v>
      </c>
    </row>
    <row r="50" spans="1:3" ht="12.75">
      <c r="A50" s="10" t="s">
        <v>442</v>
      </c>
      <c r="B50" s="20">
        <v>0.42</v>
      </c>
      <c r="C50" s="11" t="s">
        <v>0</v>
      </c>
    </row>
    <row r="51" spans="1:3" ht="12.75">
      <c r="A51" s="10" t="s">
        <v>443</v>
      </c>
      <c r="B51" s="13">
        <v>0.97</v>
      </c>
      <c r="C51" s="11" t="s">
        <v>0</v>
      </c>
    </row>
    <row r="52" spans="1:3" ht="12.75">
      <c r="A52" s="10" t="s">
        <v>444</v>
      </c>
      <c r="B52" s="13">
        <v>2.3</v>
      </c>
      <c r="C52" s="11" t="s">
        <v>0</v>
      </c>
    </row>
    <row r="53" spans="1:3" ht="12.75">
      <c r="A53" s="10" t="s">
        <v>445</v>
      </c>
      <c r="B53" s="13">
        <v>1.995</v>
      </c>
      <c r="C53" s="11" t="s">
        <v>0</v>
      </c>
    </row>
    <row r="54" spans="1:3" ht="12.75">
      <c r="A54" s="10" t="s">
        <v>96</v>
      </c>
      <c r="B54" s="13">
        <v>0.068</v>
      </c>
      <c r="C54" s="11" t="s">
        <v>0</v>
      </c>
    </row>
    <row r="55" spans="1:3" ht="12.75">
      <c r="A55" s="10" t="s">
        <v>86</v>
      </c>
      <c r="B55" s="13">
        <f>0.494-0.124</f>
        <v>0.37</v>
      </c>
      <c r="C55" s="11" t="s">
        <v>0</v>
      </c>
    </row>
    <row r="56" spans="1:3" ht="12.75">
      <c r="A56" s="10" t="s">
        <v>171</v>
      </c>
      <c r="B56" s="13">
        <v>0.591</v>
      </c>
      <c r="C56" s="11" t="s">
        <v>0</v>
      </c>
    </row>
    <row r="57" spans="1:3" ht="12.75">
      <c r="A57" s="10" t="s">
        <v>446</v>
      </c>
      <c r="B57" s="13">
        <f>0.35-0.11+2.45</f>
        <v>2.6900000000000004</v>
      </c>
      <c r="C57" s="11" t="s">
        <v>0</v>
      </c>
    </row>
    <row r="58" spans="1:3" ht="12.75">
      <c r="A58" s="10" t="s">
        <v>138</v>
      </c>
      <c r="B58" s="13">
        <f>1.15-0.11</f>
        <v>1.0399999999999998</v>
      </c>
      <c r="C58" s="11" t="s">
        <v>0</v>
      </c>
    </row>
    <row r="59" spans="1:3" ht="12.75">
      <c r="A59" s="10" t="s">
        <v>447</v>
      </c>
      <c r="B59" s="13">
        <f>0.5-0.11</f>
        <v>0.39</v>
      </c>
      <c r="C59" s="11" t="s">
        <v>0</v>
      </c>
    </row>
    <row r="60" spans="1:3" ht="12.75">
      <c r="A60" s="10" t="s">
        <v>466</v>
      </c>
      <c r="B60" s="13"/>
      <c r="C60" s="11" t="s">
        <v>477</v>
      </c>
    </row>
    <row r="61" spans="1:3" ht="12.75">
      <c r="A61" s="10" t="s">
        <v>448</v>
      </c>
      <c r="B61" s="13">
        <f>1.25-0.55</f>
        <v>0.7</v>
      </c>
      <c r="C61" s="11" t="s">
        <v>0</v>
      </c>
    </row>
    <row r="62" spans="1:3" ht="12.75">
      <c r="A62" s="10" t="s">
        <v>78</v>
      </c>
      <c r="B62" s="12">
        <v>0.34</v>
      </c>
      <c r="C62" s="11" t="s">
        <v>0</v>
      </c>
    </row>
    <row r="63" spans="1:3" ht="12.75">
      <c r="A63" s="10" t="s">
        <v>488</v>
      </c>
      <c r="B63" s="12">
        <v>3.945</v>
      </c>
      <c r="C63" s="11" t="s">
        <v>0</v>
      </c>
    </row>
    <row r="64" spans="1:3" ht="12.75">
      <c r="A64" s="10" t="s">
        <v>71</v>
      </c>
      <c r="B64" s="13">
        <f>1.985-0.435</f>
        <v>1.55</v>
      </c>
      <c r="C64" s="11" t="s">
        <v>0</v>
      </c>
    </row>
    <row r="65" spans="1:3" ht="12.75">
      <c r="A65" s="10" t="s">
        <v>489</v>
      </c>
      <c r="B65" s="12">
        <v>1.96</v>
      </c>
      <c r="C65" s="11" t="s">
        <v>0</v>
      </c>
    </row>
    <row r="66" spans="1:3" ht="12.75">
      <c r="A66" s="10" t="s">
        <v>141</v>
      </c>
      <c r="B66" s="13">
        <v>1.72</v>
      </c>
      <c r="C66" s="11" t="s">
        <v>0</v>
      </c>
    </row>
    <row r="67" spans="1:3" ht="12.75">
      <c r="A67" s="10" t="s">
        <v>84</v>
      </c>
      <c r="B67" s="12">
        <v>3.6</v>
      </c>
      <c r="C67" s="11" t="s">
        <v>0</v>
      </c>
    </row>
    <row r="68" spans="1:3" ht="12.75">
      <c r="A68" s="10" t="s">
        <v>130</v>
      </c>
      <c r="B68" s="12">
        <v>5.65</v>
      </c>
      <c r="C68" s="11" t="s">
        <v>0</v>
      </c>
    </row>
    <row r="69" spans="1:3" ht="12.75">
      <c r="A69" s="10" t="s">
        <v>139</v>
      </c>
      <c r="B69" s="12">
        <v>0.012</v>
      </c>
      <c r="C69" s="11" t="s">
        <v>0</v>
      </c>
    </row>
    <row r="70" spans="1:3" ht="12.75">
      <c r="A70" s="10" t="s">
        <v>278</v>
      </c>
      <c r="B70" s="12">
        <f>1.67-0.2-0.33-0.75</f>
        <v>0.3899999999999999</v>
      </c>
      <c r="C70" s="11" t="s">
        <v>0</v>
      </c>
    </row>
    <row r="71" spans="1:3" ht="12.75">
      <c r="A71" s="10" t="s">
        <v>277</v>
      </c>
      <c r="B71" s="12">
        <f>2+1+2.6</f>
        <v>5.6</v>
      </c>
      <c r="C71" s="11" t="s">
        <v>0</v>
      </c>
    </row>
    <row r="72" spans="1:3" ht="12.75">
      <c r="A72" s="60" t="s">
        <v>268</v>
      </c>
      <c r="B72" s="61">
        <v>0.7</v>
      </c>
      <c r="C72" s="62" t="s">
        <v>0</v>
      </c>
    </row>
    <row r="73" spans="1:3" ht="12.75">
      <c r="A73" s="60" t="s">
        <v>273</v>
      </c>
      <c r="B73" s="61">
        <f>10.5-1.14</f>
        <v>9.36</v>
      </c>
      <c r="C73" s="62" t="s">
        <v>0</v>
      </c>
    </row>
    <row r="74" spans="1:3" ht="12.75">
      <c r="A74" s="60" t="s">
        <v>126</v>
      </c>
      <c r="B74" s="63">
        <f>10.9-0.5</f>
        <v>10.4</v>
      </c>
      <c r="C74" s="62" t="s">
        <v>0</v>
      </c>
    </row>
    <row r="75" spans="1:3" ht="12.75">
      <c r="A75" s="60" t="s">
        <v>169</v>
      </c>
      <c r="B75" s="61">
        <v>2.35</v>
      </c>
      <c r="C75" s="62" t="s">
        <v>0</v>
      </c>
    </row>
    <row r="76" spans="1:3" ht="12.75">
      <c r="A76" s="60" t="s">
        <v>94</v>
      </c>
      <c r="B76" s="61">
        <f>2.5-0.47-0.251-0.5-0.55</f>
        <v>0.7290000000000003</v>
      </c>
      <c r="C76" s="62" t="s">
        <v>0</v>
      </c>
    </row>
    <row r="77" spans="1:3" ht="12.75">
      <c r="A77" s="60" t="s">
        <v>290</v>
      </c>
      <c r="B77" s="61"/>
      <c r="C77" s="62" t="s">
        <v>197</v>
      </c>
    </row>
    <row r="78" spans="1:3" ht="12.75">
      <c r="A78" s="60" t="s">
        <v>129</v>
      </c>
      <c r="B78" s="61">
        <v>1.1</v>
      </c>
      <c r="C78" s="62" t="s">
        <v>0</v>
      </c>
    </row>
    <row r="79" spans="1:3" ht="12.75">
      <c r="A79" s="60" t="s">
        <v>110</v>
      </c>
      <c r="B79" s="61"/>
      <c r="C79" s="62" t="s">
        <v>252</v>
      </c>
    </row>
    <row r="80" spans="1:3" ht="12.75">
      <c r="A80" s="60" t="s">
        <v>95</v>
      </c>
      <c r="B80" s="61">
        <v>9.5</v>
      </c>
      <c r="C80" s="62" t="s">
        <v>0</v>
      </c>
    </row>
    <row r="81" spans="1:3" ht="12.75">
      <c r="A81" s="60" t="s">
        <v>322</v>
      </c>
      <c r="B81" s="61">
        <v>14.4</v>
      </c>
      <c r="C81" s="62" t="s">
        <v>0</v>
      </c>
    </row>
    <row r="82" spans="1:3" ht="12.75">
      <c r="A82" s="60" t="s">
        <v>97</v>
      </c>
      <c r="B82" s="61">
        <v>24</v>
      </c>
      <c r="C82" s="62" t="s">
        <v>0</v>
      </c>
    </row>
    <row r="83" spans="1:3" ht="12.75">
      <c r="A83" s="60" t="s">
        <v>128</v>
      </c>
      <c r="B83" s="61">
        <v>1.6</v>
      </c>
      <c r="C83" s="62" t="s">
        <v>0</v>
      </c>
    </row>
    <row r="84" spans="1:3" ht="12.75">
      <c r="A84" s="60" t="s">
        <v>288</v>
      </c>
      <c r="B84" s="61">
        <v>5.6</v>
      </c>
      <c r="C84" s="62" t="s">
        <v>0</v>
      </c>
    </row>
    <row r="85" spans="1:3" ht="12.75">
      <c r="A85" s="60" t="s">
        <v>279</v>
      </c>
      <c r="B85" s="61">
        <f>2.1+3.3-0.27-0.98-0.76+3.45+0.7+0.46</f>
        <v>8.000000000000002</v>
      </c>
      <c r="C85" s="62" t="s">
        <v>0</v>
      </c>
    </row>
    <row r="86" spans="1:3" ht="12.75">
      <c r="A86" s="60" t="s">
        <v>280</v>
      </c>
      <c r="B86" s="61">
        <v>4.3</v>
      </c>
      <c r="C86" s="62" t="s">
        <v>0</v>
      </c>
    </row>
    <row r="87" spans="1:3" ht="12.75">
      <c r="A87" s="60" t="s">
        <v>498</v>
      </c>
      <c r="B87" s="61">
        <v>8.55</v>
      </c>
      <c r="C87" s="62" t="s">
        <v>0</v>
      </c>
    </row>
    <row r="88" spans="1:3" ht="12.75">
      <c r="A88" s="2" t="s">
        <v>323</v>
      </c>
      <c r="B88" s="21">
        <v>0.5</v>
      </c>
      <c r="C88" s="1" t="s">
        <v>0</v>
      </c>
    </row>
    <row r="89" spans="1:3" ht="12.75">
      <c r="A89" s="2" t="s">
        <v>484</v>
      </c>
      <c r="B89" s="21">
        <v>3.5</v>
      </c>
      <c r="C89" s="1" t="s">
        <v>0</v>
      </c>
    </row>
    <row r="90" spans="1:3" ht="12.75">
      <c r="A90" s="2" t="s">
        <v>218</v>
      </c>
      <c r="B90" s="21">
        <v>0.615</v>
      </c>
      <c r="C90" s="1" t="s">
        <v>0</v>
      </c>
    </row>
    <row r="91" spans="1:3" ht="12.75">
      <c r="A91" s="2" t="s">
        <v>157</v>
      </c>
      <c r="B91" s="21"/>
      <c r="C91" s="1" t="s">
        <v>166</v>
      </c>
    </row>
    <row r="92" spans="1:3" ht="12.75">
      <c r="A92" s="2" t="s">
        <v>217</v>
      </c>
      <c r="B92" s="21">
        <v>2</v>
      </c>
      <c r="C92" s="1" t="s">
        <v>0</v>
      </c>
    </row>
    <row r="93" spans="1:3" ht="12.75">
      <c r="A93" s="2" t="s">
        <v>219</v>
      </c>
      <c r="B93" s="21">
        <v>1.52</v>
      </c>
      <c r="C93" s="1" t="s">
        <v>0</v>
      </c>
    </row>
    <row r="94" spans="1:3" ht="12.75">
      <c r="A94" s="2" t="s">
        <v>275</v>
      </c>
      <c r="B94" s="21">
        <v>14.3</v>
      </c>
      <c r="C94" s="1" t="s">
        <v>0</v>
      </c>
    </row>
    <row r="95" spans="1:3" ht="12.75">
      <c r="A95" s="2" t="s">
        <v>403</v>
      </c>
      <c r="B95" s="21">
        <v>29</v>
      </c>
      <c r="C95" s="1" t="s">
        <v>0</v>
      </c>
    </row>
    <row r="96" spans="1:3" ht="12.75">
      <c r="A96" s="2" t="s">
        <v>167</v>
      </c>
      <c r="B96" s="21"/>
      <c r="C96" s="1" t="s">
        <v>168</v>
      </c>
    </row>
    <row r="97" spans="1:3" ht="12.75">
      <c r="A97" s="2" t="s">
        <v>220</v>
      </c>
      <c r="B97" s="21">
        <f>3.2-2.4</f>
        <v>0.8000000000000003</v>
      </c>
      <c r="C97" s="1" t="s">
        <v>0</v>
      </c>
    </row>
    <row r="98" spans="1:3" ht="12.75">
      <c r="A98" s="2" t="s">
        <v>221</v>
      </c>
      <c r="B98" s="21">
        <v>0.195</v>
      </c>
      <c r="C98" s="1" t="s">
        <v>0</v>
      </c>
    </row>
    <row r="99" spans="1:3" ht="12.75">
      <c r="A99" s="2" t="s">
        <v>223</v>
      </c>
      <c r="B99" s="21">
        <v>4.6</v>
      </c>
      <c r="C99" s="1" t="s">
        <v>0</v>
      </c>
    </row>
    <row r="100" spans="1:3" ht="12.75">
      <c r="A100" s="2" t="s">
        <v>222</v>
      </c>
      <c r="B100" s="21">
        <v>0.22</v>
      </c>
      <c r="C100" s="1" t="s">
        <v>0</v>
      </c>
    </row>
    <row r="101" spans="1:3" ht="12.75">
      <c r="A101" s="2" t="s">
        <v>225</v>
      </c>
      <c r="B101" s="21">
        <v>1.85</v>
      </c>
      <c r="C101" s="1" t="s">
        <v>0</v>
      </c>
    </row>
    <row r="102" spans="1:3" ht="12.75">
      <c r="A102" s="2" t="s">
        <v>224</v>
      </c>
      <c r="B102" s="21">
        <v>0.47</v>
      </c>
      <c r="C102" s="1" t="s">
        <v>0</v>
      </c>
    </row>
    <row r="103" spans="1:3" ht="12.75">
      <c r="A103" s="2" t="s">
        <v>226</v>
      </c>
      <c r="B103" s="21">
        <v>3.4</v>
      </c>
      <c r="C103" s="1" t="s">
        <v>0</v>
      </c>
    </row>
    <row r="104" spans="1:3" ht="12.75">
      <c r="A104" s="2" t="s">
        <v>227</v>
      </c>
      <c r="B104" s="21">
        <v>1.08</v>
      </c>
      <c r="C104" s="1" t="s">
        <v>0</v>
      </c>
    </row>
    <row r="105" spans="1:3" ht="12.75">
      <c r="A105" s="2" t="s">
        <v>318</v>
      </c>
      <c r="B105" s="21">
        <v>2.6</v>
      </c>
      <c r="C105" s="1" t="s">
        <v>0</v>
      </c>
    </row>
    <row r="106" spans="1:3" ht="12.75">
      <c r="A106" s="2" t="s">
        <v>245</v>
      </c>
      <c r="B106" s="21">
        <f>4-0.265</f>
        <v>3.735</v>
      </c>
      <c r="C106" s="1" t="s">
        <v>0</v>
      </c>
    </row>
    <row r="107" spans="1:3" ht="12.75">
      <c r="A107" s="2" t="s">
        <v>164</v>
      </c>
      <c r="B107" s="21"/>
      <c r="C107" s="1" t="s">
        <v>165</v>
      </c>
    </row>
    <row r="108" spans="1:3" ht="12.75">
      <c r="A108" s="2" t="s">
        <v>137</v>
      </c>
      <c r="B108" s="21"/>
      <c r="C108" s="1" t="s">
        <v>153</v>
      </c>
    </row>
    <row r="109" spans="1:3" ht="12.75">
      <c r="A109" s="2" t="s">
        <v>228</v>
      </c>
      <c r="B109" s="21">
        <v>1.17</v>
      </c>
      <c r="C109" s="1" t="s">
        <v>0</v>
      </c>
    </row>
    <row r="110" spans="1:3" ht="12.75">
      <c r="A110" s="2" t="s">
        <v>264</v>
      </c>
      <c r="B110" s="21">
        <v>0.3</v>
      </c>
      <c r="C110" s="1" t="s">
        <v>0</v>
      </c>
    </row>
    <row r="111" spans="1:3" ht="12.75">
      <c r="A111" s="2" t="s">
        <v>229</v>
      </c>
      <c r="B111" s="21">
        <v>2.42</v>
      </c>
      <c r="C111" s="1" t="s">
        <v>0</v>
      </c>
    </row>
    <row r="112" spans="1:3" ht="12.75">
      <c r="A112" s="2" t="s">
        <v>142</v>
      </c>
      <c r="B112" s="21"/>
      <c r="C112" s="1" t="s">
        <v>143</v>
      </c>
    </row>
    <row r="113" spans="1:3" ht="12.75">
      <c r="A113" s="2" t="s">
        <v>320</v>
      </c>
      <c r="B113" s="21">
        <v>2.39</v>
      </c>
      <c r="C113" s="1" t="s">
        <v>0</v>
      </c>
    </row>
    <row r="114" spans="1:3" ht="12.75">
      <c r="A114" s="2" t="s">
        <v>270</v>
      </c>
      <c r="B114" s="21"/>
      <c r="C114" s="1" t="s">
        <v>271</v>
      </c>
    </row>
    <row r="115" spans="1:3" ht="12.75">
      <c r="A115" s="2" t="s">
        <v>340</v>
      </c>
      <c r="B115" s="21">
        <v>1.25</v>
      </c>
      <c r="C115" s="1" t="s">
        <v>0</v>
      </c>
    </row>
    <row r="116" spans="1:3" ht="12.75">
      <c r="A116" s="2" t="s">
        <v>485</v>
      </c>
      <c r="B116" s="21">
        <v>0.17</v>
      </c>
      <c r="C116" s="1" t="s">
        <v>0</v>
      </c>
    </row>
    <row r="117" spans="1:3" ht="12.75">
      <c r="A117" s="2" t="s">
        <v>454</v>
      </c>
      <c r="B117" s="21">
        <v>2.5</v>
      </c>
      <c r="C117" s="1" t="s">
        <v>0</v>
      </c>
    </row>
    <row r="118" spans="1:3" ht="12.75">
      <c r="A118" s="2" t="s">
        <v>495</v>
      </c>
      <c r="B118" s="21">
        <v>4.55</v>
      </c>
      <c r="C118" s="1" t="s">
        <v>0</v>
      </c>
    </row>
    <row r="119" spans="1:3" ht="12.75">
      <c r="A119" s="2" t="s">
        <v>263</v>
      </c>
      <c r="B119" s="21">
        <v>0.9</v>
      </c>
      <c r="C119" s="1" t="s">
        <v>0</v>
      </c>
    </row>
    <row r="120" spans="1:3" ht="12.75">
      <c r="A120" s="2" t="s">
        <v>341</v>
      </c>
      <c r="B120" s="21">
        <v>2.2</v>
      </c>
      <c r="C120" s="1" t="s">
        <v>0</v>
      </c>
    </row>
    <row r="121" spans="1:3" ht="12.75">
      <c r="A121" s="2" t="s">
        <v>18</v>
      </c>
      <c r="B121" s="21">
        <f>56.15-11.15-11+72-5.65-11.1</f>
        <v>89.25</v>
      </c>
      <c r="C121" s="1" t="s">
        <v>0</v>
      </c>
    </row>
    <row r="122" spans="1:3" ht="12.75">
      <c r="A122" s="2" t="s">
        <v>496</v>
      </c>
      <c r="B122" s="21">
        <v>6.1</v>
      </c>
      <c r="C122" s="1" t="s">
        <v>0</v>
      </c>
    </row>
    <row r="123" spans="1:3" ht="12.75">
      <c r="A123" s="2" t="s">
        <v>88</v>
      </c>
      <c r="B123" s="21">
        <v>4.65</v>
      </c>
      <c r="C123" s="1" t="s">
        <v>0</v>
      </c>
    </row>
    <row r="124" spans="1:3" ht="12.75">
      <c r="A124" s="2" t="s">
        <v>134</v>
      </c>
      <c r="B124" s="21"/>
      <c r="C124" s="1" t="s">
        <v>154</v>
      </c>
    </row>
    <row r="125" spans="1:3" ht="12.75">
      <c r="A125" s="2" t="s">
        <v>135</v>
      </c>
      <c r="B125" s="21"/>
      <c r="C125" s="1" t="s">
        <v>155</v>
      </c>
    </row>
    <row r="126" spans="1:3" ht="12.75">
      <c r="A126" s="2" t="s">
        <v>248</v>
      </c>
      <c r="B126" s="21">
        <v>12.2</v>
      </c>
      <c r="C126" s="1" t="s">
        <v>0</v>
      </c>
    </row>
    <row r="127" spans="1:3" ht="12.75">
      <c r="A127" s="2" t="s">
        <v>237</v>
      </c>
      <c r="B127" s="21"/>
      <c r="C127" s="1" t="s">
        <v>239</v>
      </c>
    </row>
    <row r="128" spans="1:3" ht="12.75">
      <c r="A128" s="2" t="s">
        <v>238</v>
      </c>
      <c r="B128" s="21"/>
      <c r="C128" s="1" t="s">
        <v>240</v>
      </c>
    </row>
    <row r="129" spans="1:3" ht="12.75">
      <c r="A129" s="2" t="s">
        <v>299</v>
      </c>
      <c r="B129" s="21">
        <v>1.1</v>
      </c>
      <c r="C129" s="1" t="s">
        <v>0</v>
      </c>
    </row>
    <row r="130" spans="1:3" ht="12.75">
      <c r="A130" s="2" t="s">
        <v>300</v>
      </c>
      <c r="B130" s="21">
        <v>0.045</v>
      </c>
      <c r="C130" s="1" t="s">
        <v>0</v>
      </c>
    </row>
    <row r="131" spans="1:3" ht="12.75">
      <c r="A131" s="2" t="s">
        <v>75</v>
      </c>
      <c r="B131" s="21"/>
      <c r="C131" s="1" t="s">
        <v>105</v>
      </c>
    </row>
    <row r="132" spans="1:3" ht="12.75">
      <c r="A132" s="2" t="s">
        <v>301</v>
      </c>
      <c r="B132" s="21">
        <v>0.13</v>
      </c>
      <c r="C132" s="1" t="s">
        <v>0</v>
      </c>
    </row>
    <row r="133" spans="1:3" ht="12.75">
      <c r="A133" s="2" t="s">
        <v>74</v>
      </c>
      <c r="B133" s="21">
        <v>1.7</v>
      </c>
      <c r="C133" s="1" t="s">
        <v>106</v>
      </c>
    </row>
    <row r="134" spans="1:3" ht="12.75">
      <c r="A134" s="2" t="s">
        <v>302</v>
      </c>
      <c r="B134" s="21">
        <f>2.57+0.865</f>
        <v>3.4349999999999996</v>
      </c>
      <c r="C134" s="1" t="s">
        <v>0</v>
      </c>
    </row>
    <row r="135" spans="1:3" ht="12.75">
      <c r="A135" s="2" t="s">
        <v>281</v>
      </c>
      <c r="B135" s="21"/>
      <c r="C135" s="3" t="s">
        <v>123</v>
      </c>
    </row>
    <row r="136" spans="1:3" ht="12.75">
      <c r="A136" s="2" t="s">
        <v>122</v>
      </c>
      <c r="B136" s="21">
        <v>1.24</v>
      </c>
      <c r="C136" s="3" t="s">
        <v>0</v>
      </c>
    </row>
    <row r="137" spans="1:3" ht="12.75">
      <c r="A137" s="2" t="s">
        <v>282</v>
      </c>
      <c r="B137" s="21"/>
      <c r="C137" s="3" t="s">
        <v>382</v>
      </c>
    </row>
    <row r="138" spans="1:3" ht="12.75">
      <c r="A138" s="2" t="s">
        <v>102</v>
      </c>
      <c r="B138" s="21">
        <f>0.63-0.036</f>
        <v>0.594</v>
      </c>
      <c r="C138" s="3" t="s">
        <v>124</v>
      </c>
    </row>
    <row r="139" spans="1:3" ht="12.75">
      <c r="A139" s="2" t="s">
        <v>231</v>
      </c>
      <c r="B139" s="21">
        <v>0.24</v>
      </c>
      <c r="C139" s="3" t="s">
        <v>0</v>
      </c>
    </row>
    <row r="140" spans="1:3" ht="12.75">
      <c r="A140" s="2" t="s">
        <v>232</v>
      </c>
      <c r="B140" s="21"/>
      <c r="C140" s="3" t="s">
        <v>124</v>
      </c>
    </row>
    <row r="141" spans="1:3" ht="12.75">
      <c r="A141" s="2" t="s">
        <v>233</v>
      </c>
      <c r="B141" s="21">
        <v>0.045</v>
      </c>
      <c r="C141" s="3" t="s">
        <v>0</v>
      </c>
    </row>
    <row r="142" spans="1:3" ht="12.75">
      <c r="A142" s="2" t="s">
        <v>58</v>
      </c>
      <c r="B142" s="21">
        <f>6.08-0.127-0.25-0.5-0.92</f>
        <v>4.283</v>
      </c>
      <c r="C142" s="1" t="s">
        <v>0</v>
      </c>
    </row>
    <row r="143" spans="1:3" ht="12.75">
      <c r="A143" s="2" t="s">
        <v>185</v>
      </c>
      <c r="B143" s="21">
        <f>2.9+2+0.5+2.7</f>
        <v>8.100000000000001</v>
      </c>
      <c r="C143" s="1" t="s">
        <v>0</v>
      </c>
    </row>
    <row r="144" spans="1:3" ht="12.75">
      <c r="A144" s="2" t="s">
        <v>201</v>
      </c>
      <c r="B144" s="21"/>
      <c r="C144" s="1" t="s">
        <v>197</v>
      </c>
    </row>
    <row r="145" spans="1:3" ht="12.75">
      <c r="A145" s="2" t="s">
        <v>131</v>
      </c>
      <c r="B145" s="21">
        <f>1+6.12</f>
        <v>7.12</v>
      </c>
      <c r="C145" s="1" t="s">
        <v>124</v>
      </c>
    </row>
    <row r="146" spans="1:3" ht="12.75">
      <c r="A146" s="2" t="s">
        <v>202</v>
      </c>
      <c r="B146" s="21"/>
      <c r="C146" s="1" t="s">
        <v>203</v>
      </c>
    </row>
    <row r="147" spans="1:3" ht="12.75">
      <c r="A147" s="2" t="s">
        <v>59</v>
      </c>
      <c r="B147" s="21">
        <f>11+1.42</f>
        <v>12.42</v>
      </c>
      <c r="C147" s="1" t="s">
        <v>0</v>
      </c>
    </row>
    <row r="148" spans="1:3" ht="12.75">
      <c r="A148" s="2" t="s">
        <v>204</v>
      </c>
      <c r="B148" s="21">
        <v>3.7</v>
      </c>
      <c r="C148" s="1" t="s">
        <v>205</v>
      </c>
    </row>
    <row r="149" spans="1:3" ht="12.75">
      <c r="A149" s="2" t="s">
        <v>60</v>
      </c>
      <c r="B149" s="24">
        <f>4.75+2.3+6.4-2.8+2.2+1.58+14.55-1-1</f>
        <v>26.979999999999997</v>
      </c>
      <c r="C149" s="1" t="s">
        <v>206</v>
      </c>
    </row>
    <row r="150" spans="1:3" ht="12.75">
      <c r="A150" s="2" t="s">
        <v>61</v>
      </c>
      <c r="B150" s="21">
        <f>9.59-3.8+34.3-7+26.25-7+15.8-7.15+12</f>
        <v>72.99000000000001</v>
      </c>
      <c r="C150" s="1" t="s">
        <v>153</v>
      </c>
    </row>
    <row r="151" spans="1:3" ht="12.75">
      <c r="A151" s="2" t="s">
        <v>62</v>
      </c>
      <c r="B151" s="21">
        <f>7.6+0.492+4.55+5.5-1</f>
        <v>17.142</v>
      </c>
      <c r="C151" s="1" t="s">
        <v>206</v>
      </c>
    </row>
    <row r="152" spans="1:3" ht="12.75">
      <c r="A152" s="2" t="s">
        <v>207</v>
      </c>
      <c r="B152" s="21"/>
      <c r="C152" s="1" t="s">
        <v>208</v>
      </c>
    </row>
    <row r="153" spans="1:3" ht="12.75">
      <c r="A153" s="2" t="s">
        <v>63</v>
      </c>
      <c r="B153" s="21">
        <f>3.85+5-2.2+4.9</f>
        <v>11.55</v>
      </c>
      <c r="C153" s="1" t="s">
        <v>367</v>
      </c>
    </row>
    <row r="154" spans="1:3" ht="12.75">
      <c r="A154" s="2" t="s">
        <v>209</v>
      </c>
      <c r="B154" s="21"/>
      <c r="C154" s="1" t="s">
        <v>366</v>
      </c>
    </row>
    <row r="155" spans="1:3" ht="12.75">
      <c r="A155" s="2" t="s">
        <v>230</v>
      </c>
      <c r="B155" s="21"/>
      <c r="C155" s="1" t="s">
        <v>365</v>
      </c>
    </row>
    <row r="156" spans="1:3" ht="12.75">
      <c r="A156" s="2" t="s">
        <v>159</v>
      </c>
      <c r="B156" s="21">
        <f>23.45+18+28.25-5-2+118.85</f>
        <v>181.55</v>
      </c>
      <c r="C156" s="1" t="s">
        <v>364</v>
      </c>
    </row>
    <row r="157" spans="1:3" ht="12.75">
      <c r="A157" s="2" t="s">
        <v>274</v>
      </c>
      <c r="B157" s="21">
        <f>6.8-3+6.1-4.9</f>
        <v>4.999999999999998</v>
      </c>
      <c r="C157" s="1" t="s">
        <v>0</v>
      </c>
    </row>
    <row r="158" spans="1:3" ht="12.75">
      <c r="A158" s="2" t="s">
        <v>493</v>
      </c>
      <c r="B158" s="21">
        <v>6.05</v>
      </c>
      <c r="C158" s="1" t="s">
        <v>0</v>
      </c>
    </row>
    <row r="159" spans="1:3" ht="12.75">
      <c r="A159" s="2" t="s">
        <v>360</v>
      </c>
      <c r="B159" s="21">
        <v>10</v>
      </c>
      <c r="C159" s="1" t="s">
        <v>0</v>
      </c>
    </row>
    <row r="160" spans="1:3" ht="12.75">
      <c r="A160" s="2" t="s">
        <v>283</v>
      </c>
      <c r="B160" s="21">
        <f>9.7-0.322-0.6</f>
        <v>8.778</v>
      </c>
      <c r="C160" s="1" t="s">
        <v>103</v>
      </c>
    </row>
    <row r="161" spans="1:3" ht="12.75">
      <c r="A161" s="2" t="s">
        <v>269</v>
      </c>
      <c r="B161" s="21">
        <v>21.45</v>
      </c>
      <c r="C161" s="1" t="s">
        <v>0</v>
      </c>
    </row>
    <row r="162" spans="1:3" ht="12.75">
      <c r="A162" s="2" t="s">
        <v>462</v>
      </c>
      <c r="B162" s="21">
        <v>9</v>
      </c>
      <c r="C162" s="1" t="s">
        <v>0</v>
      </c>
    </row>
    <row r="163" spans="1:3" ht="12.75">
      <c r="A163" s="2" t="s">
        <v>114</v>
      </c>
      <c r="B163" s="21">
        <f>16.25-1.25-3.05+4.6-10.15+3.85+2-4.7-5.45</f>
        <v>2.099999999999996</v>
      </c>
      <c r="C163" s="1" t="s">
        <v>0</v>
      </c>
    </row>
    <row r="164" spans="1:3" ht="12.75">
      <c r="A164" s="2" t="s">
        <v>339</v>
      </c>
      <c r="B164" s="21">
        <v>10</v>
      </c>
      <c r="C164" s="1" t="s">
        <v>0</v>
      </c>
    </row>
    <row r="165" spans="1:3" ht="12.75">
      <c r="A165" s="2" t="s">
        <v>19</v>
      </c>
      <c r="B165" s="21">
        <v>6.5</v>
      </c>
      <c r="C165" s="1" t="s">
        <v>104</v>
      </c>
    </row>
    <row r="166" spans="1:3" ht="12.75">
      <c r="A166" s="2" t="s">
        <v>20</v>
      </c>
      <c r="B166" s="21" t="s">
        <v>0</v>
      </c>
      <c r="C166" s="1" t="s">
        <v>132</v>
      </c>
    </row>
    <row r="167" spans="1:3" ht="12.75">
      <c r="A167" s="2" t="s">
        <v>276</v>
      </c>
      <c r="B167" s="21">
        <f>38.6+16-10.3+9.1</f>
        <v>53.4</v>
      </c>
      <c r="C167" s="1" t="s">
        <v>0</v>
      </c>
    </row>
    <row r="168" spans="1:3" ht="12.75">
      <c r="A168" s="2" t="s">
        <v>265</v>
      </c>
      <c r="B168" s="21">
        <f>2.29-0.75</f>
        <v>1.54</v>
      </c>
      <c r="C168" s="1" t="s">
        <v>0</v>
      </c>
    </row>
    <row r="169" spans="1:3" ht="12.75">
      <c r="A169" s="2" t="s">
        <v>261</v>
      </c>
      <c r="B169" s="21">
        <f>20+1.4</f>
        <v>21.4</v>
      </c>
      <c r="C169" s="1" t="s">
        <v>0</v>
      </c>
    </row>
    <row r="170" spans="1:3" ht="12.75">
      <c r="A170" s="2" t="s">
        <v>259</v>
      </c>
      <c r="B170" s="21">
        <f>1.4+0.25</f>
        <v>1.65</v>
      </c>
      <c r="C170" s="1" t="s">
        <v>0</v>
      </c>
    </row>
    <row r="171" spans="1:3" ht="12.75">
      <c r="A171" s="2" t="s">
        <v>324</v>
      </c>
      <c r="B171" s="21">
        <f>2.45+2.45</f>
        <v>4.9</v>
      </c>
      <c r="C171" s="1" t="s">
        <v>0</v>
      </c>
    </row>
    <row r="172" spans="1:3" ht="12.75">
      <c r="A172" s="2" t="s">
        <v>289</v>
      </c>
      <c r="B172" s="21">
        <v>4.4</v>
      </c>
      <c r="C172" s="1" t="s">
        <v>0</v>
      </c>
    </row>
    <row r="173" spans="1:3" ht="12.75">
      <c r="A173" s="2" t="s">
        <v>478</v>
      </c>
      <c r="B173" s="21"/>
      <c r="C173" s="1" t="s">
        <v>188</v>
      </c>
    </row>
    <row r="174" spans="1:3" ht="12.75">
      <c r="A174" s="2" t="s">
        <v>258</v>
      </c>
      <c r="B174" s="21">
        <f>7.45+2.25-7.45</f>
        <v>2.249999999999999</v>
      </c>
      <c r="C174" s="1" t="s">
        <v>0</v>
      </c>
    </row>
    <row r="175" spans="1:3" ht="12.75">
      <c r="A175" s="2" t="s">
        <v>260</v>
      </c>
      <c r="B175" s="21">
        <v>3.55</v>
      </c>
      <c r="C175" s="1" t="s">
        <v>0</v>
      </c>
    </row>
    <row r="176" spans="1:3" ht="12.75">
      <c r="A176" s="2" t="s">
        <v>325</v>
      </c>
      <c r="B176" s="21">
        <f>15.3-3.85</f>
        <v>11.450000000000001</v>
      </c>
      <c r="C176" s="1" t="s">
        <v>0</v>
      </c>
    </row>
    <row r="177" spans="1:3" ht="12.75">
      <c r="A177" s="2" t="s">
        <v>326</v>
      </c>
      <c r="B177" s="21">
        <f>3.15+6</f>
        <v>9.15</v>
      </c>
      <c r="C177" s="1" t="s">
        <v>0</v>
      </c>
    </row>
    <row r="178" spans="1:3" ht="12.75">
      <c r="A178" s="2" t="s">
        <v>327</v>
      </c>
      <c r="B178" s="21">
        <f>14+6+5.9-14</f>
        <v>11.899999999999999</v>
      </c>
      <c r="C178" s="1" t="s">
        <v>0</v>
      </c>
    </row>
    <row r="179" spans="1:3" ht="12.75">
      <c r="A179" s="2" t="s">
        <v>328</v>
      </c>
      <c r="B179" s="21">
        <f>7.55+7.4+4.55+3.25</f>
        <v>22.75</v>
      </c>
      <c r="C179" s="1" t="s">
        <v>0</v>
      </c>
    </row>
    <row r="180" spans="1:3" ht="12.75">
      <c r="A180" s="2" t="s">
        <v>85</v>
      </c>
      <c r="B180" s="21">
        <f>18.5+5.5</f>
        <v>24</v>
      </c>
      <c r="C180" s="1" t="s">
        <v>0</v>
      </c>
    </row>
    <row r="181" spans="1:3" ht="12.75">
      <c r="A181" s="2" t="s">
        <v>158</v>
      </c>
      <c r="B181" s="21">
        <f>3.85+11</f>
        <v>14.85</v>
      </c>
      <c r="C181" s="1" t="s">
        <v>0</v>
      </c>
    </row>
    <row r="182" spans="1:3" ht="12.75">
      <c r="A182" s="2" t="s">
        <v>93</v>
      </c>
      <c r="B182" s="21">
        <f>5.5+32.3-5.5-14.9</f>
        <v>17.4</v>
      </c>
      <c r="C182" s="1" t="s">
        <v>0</v>
      </c>
    </row>
    <row r="183" spans="1:3" ht="12.75">
      <c r="A183" s="2" t="s">
        <v>56</v>
      </c>
      <c r="B183" s="21">
        <v>14.6</v>
      </c>
      <c r="C183" s="1" t="s">
        <v>0</v>
      </c>
    </row>
    <row r="184" spans="1:3" ht="12.75">
      <c r="A184" s="2" t="s">
        <v>21</v>
      </c>
      <c r="B184" s="21">
        <f>19.3+9.4-13.5-3.85</f>
        <v>11.350000000000003</v>
      </c>
      <c r="C184" s="1" t="s">
        <v>0</v>
      </c>
    </row>
    <row r="185" spans="1:3" ht="12.75">
      <c r="A185" s="2" t="s">
        <v>335</v>
      </c>
      <c r="B185" s="21">
        <f>6.35+6.25+6.35</f>
        <v>18.95</v>
      </c>
      <c r="C185" s="1" t="s">
        <v>0</v>
      </c>
    </row>
    <row r="186" spans="1:3" ht="12.75">
      <c r="A186" s="2" t="s">
        <v>334</v>
      </c>
      <c r="B186" s="21">
        <f>6.6+6.6</f>
        <v>13.2</v>
      </c>
      <c r="C186" s="1" t="s">
        <v>0</v>
      </c>
    </row>
    <row r="187" spans="1:3" ht="12.75">
      <c r="A187" s="2" t="s">
        <v>338</v>
      </c>
      <c r="B187" s="21">
        <v>10.55</v>
      </c>
      <c r="C187" s="1" t="s">
        <v>0</v>
      </c>
    </row>
    <row r="188" spans="1:3" ht="12.75">
      <c r="A188" s="2" t="s">
        <v>337</v>
      </c>
      <c r="B188" s="21">
        <v>10</v>
      </c>
      <c r="C188" s="1" t="s">
        <v>0</v>
      </c>
    </row>
    <row r="189" spans="1:3" ht="12.75">
      <c r="A189" s="2" t="s">
        <v>336</v>
      </c>
      <c r="B189" s="21">
        <v>8.65</v>
      </c>
      <c r="C189" s="1" t="s">
        <v>0</v>
      </c>
    </row>
    <row r="190" spans="1:3" ht="12.75">
      <c r="A190" s="2" t="s">
        <v>492</v>
      </c>
      <c r="B190" s="21">
        <f>6.9+20.3</f>
        <v>27.200000000000003</v>
      </c>
      <c r="C190" s="1" t="s">
        <v>0</v>
      </c>
    </row>
    <row r="191" spans="1:3" ht="12.75">
      <c r="A191" s="2" t="s">
        <v>184</v>
      </c>
      <c r="B191" s="21">
        <v>0.075</v>
      </c>
      <c r="C191" s="1" t="s">
        <v>0</v>
      </c>
    </row>
    <row r="192" spans="1:3" ht="12.75">
      <c r="A192" s="2" t="s">
        <v>183</v>
      </c>
      <c r="B192" s="21">
        <v>0.8</v>
      </c>
      <c r="C192" s="1" t="s">
        <v>0</v>
      </c>
    </row>
    <row r="193" spans="1:3" ht="12.75">
      <c r="A193" s="2" t="s">
        <v>140</v>
      </c>
      <c r="B193" s="21">
        <v>0.055</v>
      </c>
      <c r="C193" s="1" t="s">
        <v>0</v>
      </c>
    </row>
    <row r="194" spans="1:3" ht="12.75">
      <c r="A194" s="2" t="s">
        <v>136</v>
      </c>
      <c r="B194" s="21">
        <v>0.25</v>
      </c>
      <c r="C194" s="1" t="s">
        <v>0</v>
      </c>
    </row>
    <row r="195" spans="1:3" ht="12.75">
      <c r="A195" s="5" t="s">
        <v>298</v>
      </c>
      <c r="B195" s="23">
        <v>32.95</v>
      </c>
      <c r="C195" s="1" t="s">
        <v>0</v>
      </c>
    </row>
    <row r="196" spans="1:3" ht="12.75">
      <c r="A196" s="5" t="s">
        <v>295</v>
      </c>
      <c r="B196" s="23">
        <v>3.55</v>
      </c>
      <c r="C196" s="1" t="s">
        <v>0</v>
      </c>
    </row>
    <row r="197" spans="1:3" ht="12.75">
      <c r="A197" s="5" t="s">
        <v>296</v>
      </c>
      <c r="B197" s="23">
        <v>21.8</v>
      </c>
      <c r="C197" s="1" t="s">
        <v>0</v>
      </c>
    </row>
    <row r="198" spans="1:3" ht="12.75">
      <c r="A198" s="5" t="s">
        <v>297</v>
      </c>
      <c r="B198" s="23">
        <v>8.8</v>
      </c>
      <c r="C198" s="1" t="s">
        <v>0</v>
      </c>
    </row>
    <row r="199" spans="1:3" ht="12.75">
      <c r="A199" s="2" t="s">
        <v>371</v>
      </c>
      <c r="B199" s="12">
        <v>0.553</v>
      </c>
      <c r="C199" s="1" t="s">
        <v>370</v>
      </c>
    </row>
    <row r="200" spans="1:3" ht="12.75">
      <c r="A200" s="2" t="s">
        <v>241</v>
      </c>
      <c r="B200" s="12">
        <v>0.29</v>
      </c>
      <c r="C200" s="1" t="s">
        <v>0</v>
      </c>
    </row>
    <row r="201" spans="1:3" ht="12.75">
      <c r="A201" s="2" t="s">
        <v>451</v>
      </c>
      <c r="B201" s="12">
        <v>0.888</v>
      </c>
      <c r="C201" s="1" t="s">
        <v>0</v>
      </c>
    </row>
    <row r="202" spans="1:3" ht="12.75">
      <c r="A202" s="2" t="s">
        <v>450</v>
      </c>
      <c r="B202" s="12"/>
      <c r="C202" s="1" t="s">
        <v>449</v>
      </c>
    </row>
    <row r="203" spans="1:3" ht="12.75">
      <c r="A203" s="2" t="s">
        <v>87</v>
      </c>
      <c r="B203" s="12">
        <v>5.5</v>
      </c>
      <c r="C203" s="1" t="s">
        <v>0</v>
      </c>
    </row>
    <row r="204" spans="1:3" ht="12.75">
      <c r="A204" s="2" t="s">
        <v>487</v>
      </c>
      <c r="B204" s="12">
        <f>0.14+0.223+0.287+0.21</f>
        <v>0.8599999999999999</v>
      </c>
      <c r="C204" s="1" t="s">
        <v>0</v>
      </c>
    </row>
    <row r="205" spans="1:3" ht="12.75">
      <c r="A205" s="2" t="s">
        <v>378</v>
      </c>
      <c r="B205" s="12"/>
      <c r="C205" s="1" t="s">
        <v>379</v>
      </c>
    </row>
    <row r="206" spans="1:3" ht="12.75">
      <c r="A206" s="2" t="s">
        <v>376</v>
      </c>
      <c r="B206" s="12"/>
      <c r="C206" s="1" t="s">
        <v>377</v>
      </c>
    </row>
    <row r="207" spans="1:3" ht="12.75">
      <c r="A207" s="2" t="s">
        <v>374</v>
      </c>
      <c r="B207" s="12"/>
      <c r="C207" s="1" t="s">
        <v>375</v>
      </c>
    </row>
    <row r="208" spans="1:3" ht="12.75">
      <c r="A208" s="2" t="s">
        <v>372</v>
      </c>
      <c r="B208" s="12"/>
      <c r="C208" s="1" t="s">
        <v>373</v>
      </c>
    </row>
    <row r="209" spans="1:3" ht="12.75">
      <c r="A209" s="2" t="s">
        <v>235</v>
      </c>
      <c r="B209" s="12">
        <v>0.59</v>
      </c>
      <c r="C209" s="1" t="s">
        <v>0</v>
      </c>
    </row>
    <row r="210" spans="1:3" ht="12.75">
      <c r="A210" s="33" t="s">
        <v>465</v>
      </c>
      <c r="B210" s="21"/>
      <c r="C210" s="1" t="s">
        <v>463</v>
      </c>
    </row>
    <row r="211" spans="1:3" ht="12.75">
      <c r="A211" s="33" t="s">
        <v>464</v>
      </c>
      <c r="B211" s="21"/>
      <c r="C211" s="1" t="s">
        <v>463</v>
      </c>
    </row>
    <row r="212" spans="1:3" ht="12.75">
      <c r="A212" s="33" t="s">
        <v>438</v>
      </c>
      <c r="B212" s="21">
        <v>3</v>
      </c>
      <c r="C212" s="1" t="s">
        <v>0</v>
      </c>
    </row>
    <row r="213" spans="1:3" ht="12.75">
      <c r="A213" s="33" t="s">
        <v>439</v>
      </c>
      <c r="B213" s="21">
        <v>2.63</v>
      </c>
      <c r="C213" s="1" t="s">
        <v>0</v>
      </c>
    </row>
    <row r="214" spans="1:3" ht="12.75">
      <c r="A214" s="33" t="s">
        <v>147</v>
      </c>
      <c r="B214" s="21">
        <f>14.05</f>
        <v>14.05</v>
      </c>
      <c r="C214" s="1" t="s">
        <v>0</v>
      </c>
    </row>
    <row r="215" spans="1:3" ht="12.75">
      <c r="A215" s="33" t="s">
        <v>247</v>
      </c>
      <c r="B215" s="21">
        <v>1.1</v>
      </c>
      <c r="C215" s="1" t="s">
        <v>0</v>
      </c>
    </row>
    <row r="216" spans="1:3" ht="12.75">
      <c r="A216" s="33" t="s">
        <v>216</v>
      </c>
      <c r="B216" s="21">
        <f>13.3-0.55-0.63</f>
        <v>12.12</v>
      </c>
      <c r="C216" s="1" t="s">
        <v>0</v>
      </c>
    </row>
    <row r="217" spans="1:3" ht="12.75">
      <c r="A217" s="33" t="s">
        <v>431</v>
      </c>
      <c r="B217" s="21">
        <v>11.8</v>
      </c>
      <c r="C217" s="1" t="s">
        <v>0</v>
      </c>
    </row>
    <row r="218" spans="1:3" ht="12.75">
      <c r="A218" s="33" t="s">
        <v>215</v>
      </c>
      <c r="B218" s="21">
        <v>3.13</v>
      </c>
      <c r="C218" s="1" t="s">
        <v>0</v>
      </c>
    </row>
    <row r="219" spans="1:3" ht="12.75">
      <c r="A219" s="33" t="s">
        <v>148</v>
      </c>
      <c r="B219" s="21">
        <v>3.28</v>
      </c>
      <c r="C219" s="1" t="s">
        <v>0</v>
      </c>
    </row>
    <row r="220" spans="1:3" ht="12.75">
      <c r="A220" s="33" t="s">
        <v>148</v>
      </c>
      <c r="B220" s="21">
        <v>3.268</v>
      </c>
      <c r="C220" s="1" t="s">
        <v>0</v>
      </c>
    </row>
    <row r="221" spans="1:3" ht="12.75">
      <c r="A221" s="33" t="s">
        <v>149</v>
      </c>
      <c r="B221" s="21">
        <v>3.3</v>
      </c>
      <c r="C221" s="1" t="s">
        <v>0</v>
      </c>
    </row>
    <row r="222" spans="1:3" ht="12.75">
      <c r="A222" s="33" t="s">
        <v>150</v>
      </c>
      <c r="B222" s="21">
        <v>3.32</v>
      </c>
      <c r="C222" s="1" t="s">
        <v>0</v>
      </c>
    </row>
    <row r="223" spans="1:3" ht="12.75">
      <c r="A223" s="33" t="s">
        <v>432</v>
      </c>
      <c r="B223" s="21">
        <v>7.35</v>
      </c>
      <c r="C223" s="1" t="s">
        <v>0</v>
      </c>
    </row>
    <row r="224" spans="1:3" ht="12.75">
      <c r="A224" s="33" t="s">
        <v>433</v>
      </c>
      <c r="B224" s="21">
        <v>5.05</v>
      </c>
      <c r="C224" s="1" t="s">
        <v>0</v>
      </c>
    </row>
    <row r="225" spans="1:3" ht="12.75">
      <c r="A225" s="33" t="s">
        <v>434</v>
      </c>
      <c r="B225" s="21">
        <v>10.2</v>
      </c>
      <c r="C225" s="1" t="s">
        <v>0</v>
      </c>
    </row>
    <row r="226" spans="1:3" ht="12.75">
      <c r="A226" s="33" t="s">
        <v>342</v>
      </c>
      <c r="B226" s="21">
        <v>0.175</v>
      </c>
      <c r="C226" s="1" t="s">
        <v>0</v>
      </c>
    </row>
    <row r="227" spans="1:3" ht="12.75">
      <c r="A227" s="33" t="s">
        <v>343</v>
      </c>
      <c r="B227" s="21">
        <v>0.056</v>
      </c>
      <c r="C227" s="1" t="s">
        <v>0</v>
      </c>
    </row>
    <row r="228" spans="1:3" ht="12.75">
      <c r="A228" s="33" t="s">
        <v>344</v>
      </c>
      <c r="B228" s="21">
        <v>0.16</v>
      </c>
      <c r="C228" s="1" t="s">
        <v>0</v>
      </c>
    </row>
    <row r="229" spans="1:3" ht="12.75">
      <c r="A229" s="33" t="s">
        <v>345</v>
      </c>
      <c r="B229" s="21">
        <v>0.035</v>
      </c>
      <c r="C229" s="1" t="s">
        <v>0</v>
      </c>
    </row>
    <row r="230" spans="1:3" ht="12.75">
      <c r="A230" s="33" t="s">
        <v>346</v>
      </c>
      <c r="B230" s="21">
        <v>0.823</v>
      </c>
      <c r="C230" s="1" t="s">
        <v>0</v>
      </c>
    </row>
    <row r="231" spans="1:3" ht="12.75">
      <c r="A231" s="33" t="s">
        <v>347</v>
      </c>
      <c r="B231" s="21">
        <v>0.06</v>
      </c>
      <c r="C231" s="1" t="s">
        <v>0</v>
      </c>
    </row>
    <row r="232" spans="1:3" ht="12.75">
      <c r="A232" s="33" t="s">
        <v>348</v>
      </c>
      <c r="B232" s="21">
        <v>0.072</v>
      </c>
      <c r="C232" s="1" t="s">
        <v>0</v>
      </c>
    </row>
    <row r="233" spans="1:3" ht="12.75">
      <c r="A233" s="33" t="s">
        <v>349</v>
      </c>
      <c r="B233" s="21">
        <v>0.22</v>
      </c>
      <c r="C233" s="1" t="s">
        <v>0</v>
      </c>
    </row>
    <row r="234" spans="1:3" ht="12.75">
      <c r="A234" s="33" t="s">
        <v>350</v>
      </c>
      <c r="B234" s="21">
        <v>0.31</v>
      </c>
      <c r="C234" s="1" t="s">
        <v>0</v>
      </c>
    </row>
    <row r="235" spans="1:3" ht="12.75">
      <c r="A235" s="33" t="s">
        <v>351</v>
      </c>
      <c r="B235" s="21">
        <v>0.06</v>
      </c>
      <c r="C235" s="1" t="s">
        <v>0</v>
      </c>
    </row>
    <row r="236" spans="1:3" ht="12.75">
      <c r="A236" s="33" t="s">
        <v>352</v>
      </c>
      <c r="B236" s="21">
        <v>0.38</v>
      </c>
      <c r="C236" s="1" t="s">
        <v>0</v>
      </c>
    </row>
    <row r="237" spans="1:3" ht="12.75">
      <c r="A237" s="33" t="s">
        <v>353</v>
      </c>
      <c r="B237" s="21">
        <v>0.13</v>
      </c>
      <c r="C237" s="1" t="s">
        <v>0</v>
      </c>
    </row>
    <row r="238" spans="1:3" ht="12.75">
      <c r="A238" s="33" t="s">
        <v>354</v>
      </c>
      <c r="B238" s="21">
        <v>0.132</v>
      </c>
      <c r="C238" s="1" t="s">
        <v>0</v>
      </c>
    </row>
    <row r="239" spans="1:3" ht="12.75">
      <c r="A239" s="33" t="s">
        <v>355</v>
      </c>
      <c r="B239" s="21">
        <v>0.18</v>
      </c>
      <c r="C239" s="1" t="s">
        <v>0</v>
      </c>
    </row>
    <row r="240" spans="1:3" ht="12.75">
      <c r="A240" s="33" t="s">
        <v>369</v>
      </c>
      <c r="B240" s="21">
        <v>0.45</v>
      </c>
      <c r="C240" s="1" t="s">
        <v>0</v>
      </c>
    </row>
    <row r="241" spans="1:3" ht="12.75">
      <c r="A241" s="33" t="s">
        <v>368</v>
      </c>
      <c r="B241" s="21">
        <v>0.92</v>
      </c>
      <c r="C241" s="1" t="s">
        <v>0</v>
      </c>
    </row>
    <row r="242" spans="1:3" ht="12.75">
      <c r="A242" s="33" t="s">
        <v>121</v>
      </c>
      <c r="B242" s="21">
        <f>0.978-0.115</f>
        <v>0.863</v>
      </c>
      <c r="C242" s="1" t="s">
        <v>0</v>
      </c>
    </row>
    <row r="243" spans="1:3" ht="12.75">
      <c r="A243" s="33" t="s">
        <v>356</v>
      </c>
      <c r="B243" s="21">
        <v>0.6</v>
      </c>
      <c r="C243" s="1" t="s">
        <v>0</v>
      </c>
    </row>
    <row r="244" spans="1:3" ht="12.75">
      <c r="A244" s="33" t="s">
        <v>22</v>
      </c>
      <c r="B244" s="21">
        <f>5.6-0.15+0.37-1</f>
        <v>4.819999999999999</v>
      </c>
      <c r="C244" s="1" t="s">
        <v>0</v>
      </c>
    </row>
    <row r="245" spans="1:3" ht="12.75">
      <c r="A245" s="33" t="s">
        <v>305</v>
      </c>
      <c r="B245" s="21">
        <v>1.48</v>
      </c>
      <c r="C245" s="1" t="s">
        <v>0</v>
      </c>
    </row>
    <row r="246" spans="1:3" ht="12.75">
      <c r="A246" s="33" t="s">
        <v>234</v>
      </c>
      <c r="B246" s="21">
        <v>0.045</v>
      </c>
      <c r="C246" s="1" t="s">
        <v>0</v>
      </c>
    </row>
    <row r="247" spans="1:3" ht="12.75">
      <c r="A247" s="33" t="s">
        <v>23</v>
      </c>
      <c r="B247" s="21">
        <f>16+1.99-6.35-1.124+24.8</f>
        <v>35.316</v>
      </c>
      <c r="C247" s="1" t="s">
        <v>0</v>
      </c>
    </row>
    <row r="248" spans="1:3" ht="12.75">
      <c r="A248" s="33" t="s">
        <v>24</v>
      </c>
      <c r="B248" s="21">
        <v>2.65</v>
      </c>
      <c r="C248" s="1" t="s">
        <v>0</v>
      </c>
    </row>
    <row r="249" spans="1:3" ht="12.75">
      <c r="A249" s="33" t="s">
        <v>176</v>
      </c>
      <c r="B249" s="21">
        <f>2+20.5-10+2-10+60-12.3+10+0.6</f>
        <v>62.800000000000004</v>
      </c>
      <c r="C249" s="1" t="s">
        <v>0</v>
      </c>
    </row>
    <row r="250" spans="1:3" ht="12.75">
      <c r="A250" s="33" t="s">
        <v>196</v>
      </c>
      <c r="B250" s="21"/>
      <c r="C250" s="1" t="s">
        <v>198</v>
      </c>
    </row>
    <row r="251" spans="1:3" ht="12.75">
      <c r="A251" s="33" t="s">
        <v>177</v>
      </c>
      <c r="B251" s="21">
        <f>7.5-1-5</f>
        <v>1.5</v>
      </c>
      <c r="C251" s="1" t="s">
        <v>199</v>
      </c>
    </row>
    <row r="252" spans="1:3" ht="12.75">
      <c r="A252" s="33" t="s">
        <v>25</v>
      </c>
      <c r="B252" s="21">
        <f>9.8+1.27</f>
        <v>11.07</v>
      </c>
      <c r="C252" s="1" t="s">
        <v>200</v>
      </c>
    </row>
    <row r="253" spans="1:3" ht="12.75">
      <c r="A253" s="33" t="s">
        <v>108</v>
      </c>
      <c r="B253" s="21">
        <f>46.6-7.18-10-0.525-10+14.6-10-10-13.5</f>
        <v>-0.0049999999999954525</v>
      </c>
      <c r="C253" s="1" t="s">
        <v>0</v>
      </c>
    </row>
    <row r="254" spans="1:3" ht="12.75">
      <c r="A254" s="33" t="s">
        <v>107</v>
      </c>
      <c r="B254" s="22">
        <v>18.35</v>
      </c>
      <c r="C254" s="1" t="s">
        <v>0</v>
      </c>
    </row>
    <row r="255" spans="1:3" ht="12.75">
      <c r="A255" s="33" t="s">
        <v>76</v>
      </c>
      <c r="B255" s="22">
        <f>3.3-2-1</f>
        <v>0.2999999999999998</v>
      </c>
      <c r="C255" s="1" t="s">
        <v>0</v>
      </c>
    </row>
    <row r="256" spans="1:3" ht="12.75">
      <c r="A256" s="34" t="s">
        <v>246</v>
      </c>
      <c r="B256" s="21">
        <f>40-20+10-10+5.5+19.15</f>
        <v>44.65</v>
      </c>
      <c r="C256" s="1" t="s">
        <v>361</v>
      </c>
    </row>
    <row r="257" spans="1:3" ht="12.75">
      <c r="A257" s="34" t="s">
        <v>483</v>
      </c>
      <c r="B257" s="21">
        <v>4.9</v>
      </c>
      <c r="C257" s="1" t="s">
        <v>0</v>
      </c>
    </row>
    <row r="258" spans="1:3" ht="12.75">
      <c r="A258" s="34" t="s">
        <v>214</v>
      </c>
      <c r="B258" s="21">
        <f>2.55+11.2</f>
        <v>13.75</v>
      </c>
      <c r="C258" s="1" t="s">
        <v>0</v>
      </c>
    </row>
    <row r="259" spans="1:3" ht="12.75">
      <c r="A259" s="34" t="s">
        <v>253</v>
      </c>
      <c r="B259" s="21">
        <v>0</v>
      </c>
      <c r="C259" s="1" t="s">
        <v>0</v>
      </c>
    </row>
    <row r="260" spans="1:3" ht="12.75">
      <c r="A260" s="34" t="s">
        <v>284</v>
      </c>
      <c r="B260" s="21">
        <v>7.2</v>
      </c>
      <c r="C260" s="1" t="s">
        <v>0</v>
      </c>
    </row>
    <row r="261" spans="1:3" ht="12.75">
      <c r="A261" s="34" t="s">
        <v>317</v>
      </c>
      <c r="B261" s="21">
        <f>0.75+1</f>
        <v>1.75</v>
      </c>
      <c r="C261" s="1" t="s">
        <v>0</v>
      </c>
    </row>
    <row r="262" spans="1:3" ht="12.75">
      <c r="A262" s="34" t="s">
        <v>926</v>
      </c>
      <c r="B262" s="21">
        <v>9.75</v>
      </c>
      <c r="C262" s="1" t="s">
        <v>0</v>
      </c>
    </row>
    <row r="263" spans="1:3" ht="12.75">
      <c r="A263" s="34" t="s">
        <v>304</v>
      </c>
      <c r="B263" s="21">
        <f>50.5+9.6-3+1.45</f>
        <v>58.550000000000004</v>
      </c>
      <c r="C263" s="1" t="s">
        <v>0</v>
      </c>
    </row>
    <row r="264" spans="1:3" ht="12.75">
      <c r="A264" s="34" t="s">
        <v>213</v>
      </c>
      <c r="B264" s="21">
        <f>13-5+17.25+0.9-9</f>
        <v>17.15</v>
      </c>
      <c r="C264" s="1" t="s">
        <v>0</v>
      </c>
    </row>
    <row r="265" spans="1:3" ht="12.75">
      <c r="A265" s="34" t="s">
        <v>303</v>
      </c>
      <c r="B265" s="21">
        <v>0.45</v>
      </c>
      <c r="C265" s="1" t="s">
        <v>0</v>
      </c>
    </row>
    <row r="266" spans="1:3" ht="12.75">
      <c r="A266" s="34" t="s">
        <v>160</v>
      </c>
      <c r="B266" s="21">
        <f>7.15-5.9+4.45</f>
        <v>5.7</v>
      </c>
      <c r="C266" s="1" t="s">
        <v>0</v>
      </c>
    </row>
    <row r="267" spans="1:3" ht="12.75">
      <c r="A267" s="34" t="s">
        <v>100</v>
      </c>
      <c r="B267" s="21">
        <f>12.7-7.1+1.65+16.4-5.55+20.35-6</f>
        <v>32.45</v>
      </c>
      <c r="C267" s="1" t="s">
        <v>0</v>
      </c>
    </row>
    <row r="268" spans="1:3" ht="12.75">
      <c r="A268" s="47" t="s">
        <v>319</v>
      </c>
      <c r="B268" s="21">
        <f>3.55-1</f>
        <v>2.55</v>
      </c>
      <c r="C268" s="1" t="s">
        <v>0</v>
      </c>
    </row>
    <row r="269" spans="1:3" ht="12.75">
      <c r="A269" s="47" t="s">
        <v>26</v>
      </c>
      <c r="B269" s="21">
        <f>10.2+2.3</f>
        <v>12.5</v>
      </c>
      <c r="C269" s="1" t="s">
        <v>120</v>
      </c>
    </row>
    <row r="270" spans="1:3" ht="12.75">
      <c r="A270" s="47" t="s">
        <v>27</v>
      </c>
      <c r="B270" s="21">
        <f>20.8-0.6+33.3-9.35-10-10+8.35-12+9.75-9-15+23-12.6</f>
        <v>16.65</v>
      </c>
      <c r="C270" s="1" t="s">
        <v>0</v>
      </c>
    </row>
    <row r="271" spans="1:3" ht="12.75">
      <c r="A271" s="47" t="s">
        <v>28</v>
      </c>
      <c r="B271" s="21">
        <v>5.6</v>
      </c>
      <c r="C271" s="1" t="s">
        <v>0</v>
      </c>
    </row>
    <row r="272" spans="1:3" ht="12.75">
      <c r="A272" s="35" t="s">
        <v>115</v>
      </c>
      <c r="B272" s="21" t="s">
        <v>0</v>
      </c>
      <c r="C272" s="1">
        <v>70</v>
      </c>
    </row>
    <row r="273" spans="1:3" ht="12.75">
      <c r="A273" s="35" t="s">
        <v>116</v>
      </c>
      <c r="B273" s="21" t="s">
        <v>0</v>
      </c>
      <c r="C273" s="1">
        <v>50</v>
      </c>
    </row>
    <row r="274" spans="1:3" ht="12.75">
      <c r="A274" s="35" t="s">
        <v>117</v>
      </c>
      <c r="B274" s="21" t="s">
        <v>0</v>
      </c>
      <c r="C274" s="1">
        <v>50</v>
      </c>
    </row>
    <row r="275" spans="1:3" ht="12.75">
      <c r="A275" s="2" t="s">
        <v>254</v>
      </c>
      <c r="B275" s="12">
        <v>0.922</v>
      </c>
      <c r="C275" s="1" t="s">
        <v>0</v>
      </c>
    </row>
    <row r="276" spans="1:3" ht="12.75">
      <c r="A276" s="2" t="s">
        <v>255</v>
      </c>
      <c r="B276" s="12">
        <v>1.086</v>
      </c>
      <c r="C276" s="1" t="s">
        <v>0</v>
      </c>
    </row>
    <row r="277" spans="1:3" ht="12.75">
      <c r="A277" s="2" t="s">
        <v>256</v>
      </c>
      <c r="B277" s="21">
        <v>1126</v>
      </c>
      <c r="C277" s="1" t="s">
        <v>17</v>
      </c>
    </row>
    <row r="278" spans="1:3" ht="12.75">
      <c r="A278" s="2" t="s">
        <v>249</v>
      </c>
      <c r="B278" s="21">
        <v>330</v>
      </c>
      <c r="C278" s="1" t="s">
        <v>17</v>
      </c>
    </row>
    <row r="279" spans="1:3" ht="12.75">
      <c r="A279" s="2" t="s">
        <v>55</v>
      </c>
      <c r="B279" s="21">
        <v>0.1</v>
      </c>
      <c r="C279" s="1" t="s">
        <v>0</v>
      </c>
    </row>
    <row r="280" spans="1:3" ht="12.75">
      <c r="A280" s="2" t="s">
        <v>363</v>
      </c>
      <c r="B280" s="21">
        <v>0.18</v>
      </c>
      <c r="C280" s="1" t="s">
        <v>0</v>
      </c>
    </row>
    <row r="281" spans="1:3" ht="12.75">
      <c r="A281" s="2" t="s">
        <v>479</v>
      </c>
      <c r="B281" s="21">
        <v>2.5</v>
      </c>
      <c r="C281" s="1" t="s">
        <v>0</v>
      </c>
    </row>
    <row r="282" spans="1:3" ht="12.75">
      <c r="A282" s="2" t="s">
        <v>89</v>
      </c>
      <c r="B282" s="21"/>
      <c r="C282" s="1">
        <v>4</v>
      </c>
    </row>
    <row r="283" spans="1:3" ht="12.75">
      <c r="A283" s="48" t="s">
        <v>91</v>
      </c>
      <c r="B283" s="49">
        <v>130</v>
      </c>
      <c r="C283" s="8" t="s">
        <v>17</v>
      </c>
    </row>
    <row r="284" spans="1:3" ht="12.75">
      <c r="A284" s="48" t="s">
        <v>91</v>
      </c>
      <c r="B284" s="49">
        <v>160</v>
      </c>
      <c r="C284" s="8" t="s">
        <v>17</v>
      </c>
    </row>
    <row r="285" spans="1:3" ht="12.75">
      <c r="A285" s="48" t="s">
        <v>91</v>
      </c>
      <c r="B285" s="49">
        <f>190-15</f>
        <v>175</v>
      </c>
      <c r="C285" s="8" t="s">
        <v>17</v>
      </c>
    </row>
    <row r="286" spans="1:3" ht="12.75">
      <c r="A286" s="48" t="s">
        <v>91</v>
      </c>
      <c r="B286" s="49">
        <v>180</v>
      </c>
      <c r="C286" s="8" t="s">
        <v>17</v>
      </c>
    </row>
    <row r="287" spans="1:3" ht="12.75">
      <c r="A287" s="48" t="s">
        <v>91</v>
      </c>
      <c r="B287" s="49">
        <v>185</v>
      </c>
      <c r="C287" s="8" t="s">
        <v>17</v>
      </c>
    </row>
    <row r="288" spans="1:3" ht="12.75">
      <c r="A288" s="48" t="s">
        <v>91</v>
      </c>
      <c r="B288" s="49">
        <v>195</v>
      </c>
      <c r="C288" s="8" t="s">
        <v>17</v>
      </c>
    </row>
    <row r="289" spans="1:3" ht="12.75">
      <c r="A289" s="2" t="s">
        <v>90</v>
      </c>
      <c r="B289" s="21">
        <v>40</v>
      </c>
      <c r="C289" s="1" t="s">
        <v>17</v>
      </c>
    </row>
    <row r="290" spans="1:3" ht="12.75">
      <c r="A290" s="2" t="s">
        <v>90</v>
      </c>
      <c r="B290" s="21">
        <v>60</v>
      </c>
      <c r="C290" s="1" t="s">
        <v>17</v>
      </c>
    </row>
    <row r="291" spans="1:3" ht="12.75">
      <c r="A291" s="48" t="s">
        <v>90</v>
      </c>
      <c r="B291" s="49">
        <v>70</v>
      </c>
      <c r="C291" s="8" t="s">
        <v>17</v>
      </c>
    </row>
    <row r="292" spans="1:3" ht="12.75">
      <c r="A292" s="48" t="s">
        <v>90</v>
      </c>
      <c r="B292" s="49">
        <v>90</v>
      </c>
      <c r="C292" s="8" t="s">
        <v>17</v>
      </c>
    </row>
    <row r="293" spans="1:3" ht="12.75">
      <c r="A293" s="2" t="s">
        <v>90</v>
      </c>
      <c r="B293" s="21">
        <v>160</v>
      </c>
      <c r="C293" s="1" t="s">
        <v>17</v>
      </c>
    </row>
    <row r="294" spans="1:3" ht="12.75">
      <c r="A294" s="2" t="s">
        <v>90</v>
      </c>
      <c r="B294" s="21">
        <f>200-30</f>
        <v>170</v>
      </c>
      <c r="C294" s="1" t="s">
        <v>17</v>
      </c>
    </row>
    <row r="295" spans="1:3" ht="12.75">
      <c r="A295" s="2" t="s">
        <v>90</v>
      </c>
      <c r="B295" s="21">
        <v>180</v>
      </c>
      <c r="C295" s="1" t="s">
        <v>17</v>
      </c>
    </row>
    <row r="296" spans="1:3" ht="12.75">
      <c r="A296" s="2" t="s">
        <v>90</v>
      </c>
      <c r="B296" s="21">
        <v>190</v>
      </c>
      <c r="C296" s="1" t="s">
        <v>17</v>
      </c>
    </row>
    <row r="297" spans="1:3" ht="12.75">
      <c r="A297" s="2" t="s">
        <v>92</v>
      </c>
      <c r="B297" s="21">
        <v>22</v>
      </c>
      <c r="C297" s="1" t="s">
        <v>17</v>
      </c>
    </row>
    <row r="298" spans="1:3" ht="12.75">
      <c r="A298" s="2" t="s">
        <v>92</v>
      </c>
      <c r="B298" s="21">
        <v>70</v>
      </c>
      <c r="C298" s="1" t="s">
        <v>17</v>
      </c>
    </row>
    <row r="299" spans="1:3" ht="12.75">
      <c r="A299" s="2" t="s">
        <v>92</v>
      </c>
      <c r="B299" s="21">
        <v>80</v>
      </c>
      <c r="C299" s="1" t="s">
        <v>17</v>
      </c>
    </row>
    <row r="300" spans="1:3" ht="12.75">
      <c r="A300" s="2" t="s">
        <v>92</v>
      </c>
      <c r="B300" s="21">
        <v>105</v>
      </c>
      <c r="C300" s="1" t="s">
        <v>17</v>
      </c>
    </row>
    <row r="301" spans="1:3" ht="12.75">
      <c r="A301" s="48" t="s">
        <v>92</v>
      </c>
      <c r="B301" s="49">
        <v>130</v>
      </c>
      <c r="C301" s="8" t="s">
        <v>17</v>
      </c>
    </row>
    <row r="302" spans="1:3" ht="12.75">
      <c r="A302" s="2" t="s">
        <v>92</v>
      </c>
      <c r="B302" s="21">
        <v>160</v>
      </c>
      <c r="C302" s="1" t="s">
        <v>17</v>
      </c>
    </row>
    <row r="303" spans="1:3" ht="12.75">
      <c r="A303" s="2" t="s">
        <v>92</v>
      </c>
      <c r="B303" s="21">
        <f>200-30</f>
        <v>170</v>
      </c>
      <c r="C303" s="1" t="s">
        <v>17</v>
      </c>
    </row>
    <row r="304" spans="1:3" ht="12.75">
      <c r="A304" s="2" t="s">
        <v>92</v>
      </c>
      <c r="B304" s="21">
        <f>200-30</f>
        <v>170</v>
      </c>
      <c r="C304" s="1" t="s">
        <v>17</v>
      </c>
    </row>
    <row r="305" spans="1:3" ht="12.75">
      <c r="A305" s="2" t="s">
        <v>92</v>
      </c>
      <c r="B305" s="21">
        <f>200-22</f>
        <v>178</v>
      </c>
      <c r="C305" s="1" t="s">
        <v>17</v>
      </c>
    </row>
    <row r="306" spans="1:3" ht="12.75">
      <c r="A306" s="2" t="s">
        <v>92</v>
      </c>
      <c r="B306" s="21">
        <v>200</v>
      </c>
      <c r="C306" s="1" t="s">
        <v>17</v>
      </c>
    </row>
    <row r="307" spans="1:3" ht="12.75">
      <c r="A307" s="2" t="s">
        <v>359</v>
      </c>
      <c r="B307" s="21">
        <v>1</v>
      </c>
      <c r="C307" s="1" t="s">
        <v>0</v>
      </c>
    </row>
    <row r="308" spans="1:3" ht="12.75">
      <c r="A308" s="2" t="s">
        <v>312</v>
      </c>
      <c r="B308" s="21"/>
      <c r="C308" s="1" t="s">
        <v>468</v>
      </c>
    </row>
    <row r="309" spans="1:3" ht="12.75">
      <c r="A309" s="2" t="s">
        <v>467</v>
      </c>
      <c r="B309" s="24">
        <v>0.8</v>
      </c>
      <c r="C309" s="59" t="s">
        <v>0</v>
      </c>
    </row>
    <row r="310" spans="1:3" ht="12.75">
      <c r="A310" s="2" t="s">
        <v>313</v>
      </c>
      <c r="B310" s="21">
        <v>26.2</v>
      </c>
      <c r="C310" s="1" t="s">
        <v>0</v>
      </c>
    </row>
    <row r="311" spans="1:3" ht="12.75">
      <c r="A311" s="2" t="s">
        <v>314</v>
      </c>
      <c r="B311" s="21">
        <f>28.95-14.45</f>
        <v>14.5</v>
      </c>
      <c r="C311" s="1" t="s">
        <v>0</v>
      </c>
    </row>
    <row r="312" spans="1:3" ht="12.75">
      <c r="A312" s="2" t="s">
        <v>315</v>
      </c>
      <c r="B312" s="21">
        <f>23.7+23.15-23.7</f>
        <v>23.149999999999995</v>
      </c>
      <c r="C312" s="1" t="s">
        <v>0</v>
      </c>
    </row>
    <row r="313" spans="1:3" ht="12.75">
      <c r="A313" s="2" t="s">
        <v>381</v>
      </c>
      <c r="B313" s="21"/>
      <c r="C313" s="1" t="s">
        <v>382</v>
      </c>
    </row>
    <row r="314" spans="1:3" ht="12.75">
      <c r="A314" s="2" t="s">
        <v>316</v>
      </c>
      <c r="B314" s="21"/>
      <c r="C314" s="1" t="s">
        <v>291</v>
      </c>
    </row>
    <row r="315" spans="1:3" ht="12.75">
      <c r="A315" s="2" t="s">
        <v>307</v>
      </c>
      <c r="B315" s="21">
        <v>38.3</v>
      </c>
      <c r="C315" s="1" t="s">
        <v>0</v>
      </c>
    </row>
    <row r="316" spans="1:3" ht="12.75">
      <c r="A316" s="2" t="s">
        <v>308</v>
      </c>
      <c r="B316" s="21">
        <v>26</v>
      </c>
      <c r="C316" s="1" t="s">
        <v>0</v>
      </c>
    </row>
    <row r="317" spans="1:3" ht="12.75">
      <c r="A317" s="2" t="s">
        <v>309</v>
      </c>
      <c r="B317" s="21">
        <v>14.5</v>
      </c>
      <c r="C317" s="1" t="s">
        <v>0</v>
      </c>
    </row>
    <row r="318" spans="1:3" ht="12.75">
      <c r="A318" s="2" t="s">
        <v>309</v>
      </c>
      <c r="B318" s="21">
        <f>27.2-18.5</f>
        <v>8.7</v>
      </c>
      <c r="C318" s="1" t="s">
        <v>0</v>
      </c>
    </row>
    <row r="319" spans="1:3" ht="12.75">
      <c r="A319" s="2" t="s">
        <v>476</v>
      </c>
      <c r="B319" s="21">
        <f>12.8+12.85+12.8</f>
        <v>38.45</v>
      </c>
      <c r="C319" s="1" t="s">
        <v>0</v>
      </c>
    </row>
    <row r="320" spans="1:3" ht="12.75">
      <c r="A320" s="2" t="s">
        <v>330</v>
      </c>
      <c r="B320" s="21">
        <v>18.9</v>
      </c>
      <c r="C320" s="1" t="s">
        <v>0</v>
      </c>
    </row>
    <row r="321" spans="1:3" ht="12.75">
      <c r="A321" s="2" t="s">
        <v>329</v>
      </c>
      <c r="B321" s="21">
        <v>19.05</v>
      </c>
      <c r="C321" s="1" t="s">
        <v>0</v>
      </c>
    </row>
    <row r="322" spans="1:3" ht="12.75">
      <c r="A322" s="2" t="s">
        <v>331</v>
      </c>
      <c r="B322" s="21">
        <f>18+17.9</f>
        <v>35.9</v>
      </c>
      <c r="C322" s="1" t="s">
        <v>0</v>
      </c>
    </row>
    <row r="323" spans="1:3" ht="12.75">
      <c r="A323" s="2" t="s">
        <v>310</v>
      </c>
      <c r="B323" s="21">
        <f>48.3-16.35+13.7</f>
        <v>45.64999999999999</v>
      </c>
      <c r="C323" s="1" t="s">
        <v>0</v>
      </c>
    </row>
    <row r="324" spans="1:3" ht="12.75">
      <c r="A324" s="2" t="s">
        <v>332</v>
      </c>
      <c r="B324" s="21">
        <v>23.4</v>
      </c>
      <c r="C324" s="1" t="s">
        <v>0</v>
      </c>
    </row>
    <row r="325" spans="1:3" ht="12.75">
      <c r="A325" s="2" t="s">
        <v>311</v>
      </c>
      <c r="B325" s="21">
        <f>21.3-11</f>
        <v>10.3</v>
      </c>
      <c r="C325" s="1" t="s">
        <v>0</v>
      </c>
    </row>
    <row r="326" spans="1:3" ht="12.75">
      <c r="A326" s="2" t="s">
        <v>333</v>
      </c>
      <c r="B326" s="21">
        <v>85.7</v>
      </c>
      <c r="C326" s="1" t="s">
        <v>0</v>
      </c>
    </row>
    <row r="327" spans="1:3" ht="12.75">
      <c r="A327" s="2" t="s">
        <v>250</v>
      </c>
      <c r="B327" s="21">
        <f>12.7-3.35</f>
        <v>9.35</v>
      </c>
      <c r="C327" s="1" t="s">
        <v>0</v>
      </c>
    </row>
    <row r="328" spans="1:3" ht="12.75">
      <c r="A328" s="2" t="s">
        <v>251</v>
      </c>
      <c r="B328" s="21">
        <v>15.6</v>
      </c>
      <c r="C328" s="1" t="s">
        <v>0</v>
      </c>
    </row>
    <row r="329" spans="1:3" ht="12.75">
      <c r="A329" s="2" t="s">
        <v>436</v>
      </c>
      <c r="B329" s="21">
        <f>101+19.5+10.55</f>
        <v>131.05</v>
      </c>
      <c r="C329" s="1" t="s">
        <v>0</v>
      </c>
    </row>
    <row r="330" spans="1:3" ht="12.75">
      <c r="A330" s="2" t="s">
        <v>453</v>
      </c>
      <c r="B330" s="21">
        <f>22.8+23.45+22</f>
        <v>68.25</v>
      </c>
      <c r="C330" s="1" t="s">
        <v>0</v>
      </c>
    </row>
    <row r="331" spans="1:3" ht="12.75">
      <c r="A331" s="2" t="s">
        <v>452</v>
      </c>
      <c r="B331" s="21">
        <f>4.5+0.25</f>
        <v>4.75</v>
      </c>
      <c r="C331" s="1" t="s">
        <v>0</v>
      </c>
    </row>
    <row r="332" spans="1:3" ht="12.75">
      <c r="A332" s="55" t="s">
        <v>435</v>
      </c>
      <c r="B332" s="24">
        <v>50</v>
      </c>
      <c r="C332" s="6" t="s">
        <v>0</v>
      </c>
    </row>
    <row r="333" spans="1:3" ht="12.75">
      <c r="A333" s="55" t="s">
        <v>497</v>
      </c>
      <c r="B333" s="24">
        <v>100.8</v>
      </c>
      <c r="C333" s="6" t="s">
        <v>0</v>
      </c>
    </row>
    <row r="334" spans="1:3" ht="12.75">
      <c r="A334" s="55" t="s">
        <v>393</v>
      </c>
      <c r="B334" s="24"/>
      <c r="C334" s="7" t="s">
        <v>474</v>
      </c>
    </row>
    <row r="335" spans="1:3" ht="12.75">
      <c r="A335" s="55" t="s">
        <v>393</v>
      </c>
      <c r="B335" s="24">
        <v>61.8</v>
      </c>
      <c r="C335" s="50" t="s">
        <v>0</v>
      </c>
    </row>
    <row r="336" spans="1:3" ht="12.75">
      <c r="A336" s="55" t="s">
        <v>394</v>
      </c>
      <c r="B336" s="24">
        <v>1.95</v>
      </c>
      <c r="C336" s="50" t="s">
        <v>0</v>
      </c>
    </row>
    <row r="337" spans="1:3" ht="12.75">
      <c r="A337" s="55" t="s">
        <v>395</v>
      </c>
      <c r="B337" s="24"/>
      <c r="C337" s="7" t="s">
        <v>475</v>
      </c>
    </row>
    <row r="338" spans="1:3" ht="12.75">
      <c r="A338" s="55" t="s">
        <v>396</v>
      </c>
      <c r="B338" s="24">
        <v>15.2</v>
      </c>
      <c r="C338" s="50" t="s">
        <v>0</v>
      </c>
    </row>
    <row r="339" spans="1:3" ht="12.75">
      <c r="A339" s="55" t="s">
        <v>481</v>
      </c>
      <c r="B339" s="24">
        <v>25</v>
      </c>
      <c r="C339" s="50" t="s">
        <v>0</v>
      </c>
    </row>
    <row r="340" spans="1:3" ht="12.75">
      <c r="A340" s="55" t="s">
        <v>397</v>
      </c>
      <c r="B340" s="21">
        <f>225-25-1-20-10</f>
        <v>169</v>
      </c>
      <c r="C340" s="6" t="s">
        <v>0</v>
      </c>
    </row>
    <row r="341" spans="1:3" ht="12.75">
      <c r="A341" s="55" t="s">
        <v>398</v>
      </c>
      <c r="B341" s="21">
        <v>39.7</v>
      </c>
      <c r="C341" s="6" t="s">
        <v>0</v>
      </c>
    </row>
    <row r="342" spans="1:3" ht="12.75">
      <c r="A342" s="55" t="s">
        <v>400</v>
      </c>
      <c r="B342" s="21">
        <f>10+43.8-40-10+164.7+11.8</f>
        <v>180.3</v>
      </c>
      <c r="C342" s="6" t="s">
        <v>0</v>
      </c>
    </row>
    <row r="343" spans="1:3" ht="12.75">
      <c r="A343" s="55" t="s">
        <v>399</v>
      </c>
      <c r="B343" s="21">
        <f>200-50-100+200-10-5-200</f>
        <v>35</v>
      </c>
      <c r="C343" s="6" t="s">
        <v>0</v>
      </c>
    </row>
    <row r="344" spans="1:3" ht="12.75">
      <c r="A344" s="55" t="s">
        <v>494</v>
      </c>
      <c r="B344" s="21">
        <v>42.35</v>
      </c>
      <c r="C344" s="6" t="s">
        <v>0</v>
      </c>
    </row>
    <row r="345" spans="1:3" ht="12.75">
      <c r="A345" s="51" t="s">
        <v>50</v>
      </c>
      <c r="B345" s="52">
        <f>550-45</f>
        <v>505</v>
      </c>
      <c r="C345" s="6" t="s">
        <v>0</v>
      </c>
    </row>
    <row r="346" spans="1:3" ht="12.75">
      <c r="A346" s="51" t="s">
        <v>41</v>
      </c>
      <c r="B346" s="23">
        <v>82</v>
      </c>
      <c r="C346" s="6" t="s">
        <v>0</v>
      </c>
    </row>
    <row r="347" spans="1:3" ht="12.75">
      <c r="A347" s="54" t="s">
        <v>362</v>
      </c>
      <c r="B347" s="23">
        <v>5600</v>
      </c>
      <c r="C347" s="6" t="s">
        <v>0</v>
      </c>
    </row>
    <row r="348" spans="1:3" ht="12.75">
      <c r="A348" s="51" t="s">
        <v>42</v>
      </c>
      <c r="B348" s="23">
        <v>250</v>
      </c>
      <c r="C348" s="6" t="s">
        <v>0</v>
      </c>
    </row>
    <row r="349" spans="1:3" ht="12.75">
      <c r="A349" s="51" t="s">
        <v>43</v>
      </c>
      <c r="B349" s="23">
        <f>130-11</f>
        <v>119</v>
      </c>
      <c r="C349" s="6" t="s">
        <v>0</v>
      </c>
    </row>
    <row r="350" spans="1:3" ht="12.75">
      <c r="A350" s="51" t="s">
        <v>44</v>
      </c>
      <c r="B350" s="23">
        <v>3500</v>
      </c>
      <c r="C350" s="6" t="s">
        <v>0</v>
      </c>
    </row>
    <row r="351" spans="1:3" ht="12.75">
      <c r="A351" s="46" t="s">
        <v>51</v>
      </c>
      <c r="B351" s="24">
        <v>750</v>
      </c>
      <c r="C351" s="6" t="s">
        <v>0</v>
      </c>
    </row>
    <row r="352" spans="1:3" ht="12.75">
      <c r="A352" s="46" t="s">
        <v>52</v>
      </c>
      <c r="B352" s="24">
        <v>19</v>
      </c>
      <c r="C352" s="6" t="s">
        <v>0</v>
      </c>
    </row>
    <row r="353" spans="1:3" ht="12.75">
      <c r="A353" s="46" t="s">
        <v>82</v>
      </c>
      <c r="B353" s="24">
        <f>621-500</f>
        <v>121</v>
      </c>
      <c r="C353" s="6" t="s">
        <v>0</v>
      </c>
    </row>
    <row r="354" spans="1:3" ht="12.75">
      <c r="A354" s="46" t="s">
        <v>193</v>
      </c>
      <c r="B354" s="24">
        <f>18.5-18.5</f>
        <v>0</v>
      </c>
      <c r="C354" s="6" t="s">
        <v>0</v>
      </c>
    </row>
    <row r="355" spans="1:3" ht="12.75">
      <c r="A355" s="46" t="s">
        <v>53</v>
      </c>
      <c r="B355" s="24">
        <v>900</v>
      </c>
      <c r="C355" s="6" t="s">
        <v>0</v>
      </c>
    </row>
    <row r="356" spans="1:3" ht="12.75">
      <c r="A356" s="46" t="s">
        <v>54</v>
      </c>
      <c r="B356" s="24">
        <v>3000</v>
      </c>
      <c r="C356" s="6" t="s">
        <v>0</v>
      </c>
    </row>
    <row r="357" spans="1:3" ht="12.75">
      <c r="A357" s="46" t="s">
        <v>262</v>
      </c>
      <c r="B357" s="24">
        <v>65</v>
      </c>
      <c r="C357" s="6" t="s">
        <v>0</v>
      </c>
    </row>
    <row r="358" spans="1:3" ht="12.75">
      <c r="A358" s="55" t="s">
        <v>490</v>
      </c>
      <c r="B358" s="24">
        <v>13.3</v>
      </c>
      <c r="C358" s="6" t="s">
        <v>0</v>
      </c>
    </row>
    <row r="359" spans="1:3" ht="12.75">
      <c r="A359" s="55" t="s">
        <v>491</v>
      </c>
      <c r="B359" s="24">
        <v>36.85</v>
      </c>
      <c r="C359" s="6" t="s">
        <v>0</v>
      </c>
    </row>
    <row r="360" spans="1:3" ht="12.75">
      <c r="A360" s="69" t="s">
        <v>29</v>
      </c>
      <c r="B360" s="42">
        <v>0.4</v>
      </c>
      <c r="C360" s="43" t="s">
        <v>0</v>
      </c>
    </row>
    <row r="361" spans="1:3" ht="12.75">
      <c r="A361" s="4" t="s">
        <v>306</v>
      </c>
      <c r="B361" s="21">
        <v>2.65</v>
      </c>
      <c r="C361" s="1" t="s">
        <v>0</v>
      </c>
    </row>
    <row r="362" spans="1:3" ht="12.75">
      <c r="A362" s="4" t="s">
        <v>243</v>
      </c>
      <c r="B362" s="21"/>
      <c r="C362" s="1" t="s">
        <v>420</v>
      </c>
    </row>
    <row r="363" spans="1:3" ht="12.75">
      <c r="A363" s="4" t="s">
        <v>292</v>
      </c>
      <c r="B363" s="21">
        <v>6.2</v>
      </c>
      <c r="C363" s="1" t="s">
        <v>0</v>
      </c>
    </row>
    <row r="364" spans="1:3" ht="12.75">
      <c r="A364" s="4" t="s">
        <v>293</v>
      </c>
      <c r="B364" s="21">
        <v>0.7</v>
      </c>
      <c r="C364" s="1" t="s">
        <v>0</v>
      </c>
    </row>
    <row r="365" spans="1:3" ht="12.75">
      <c r="A365" s="4" t="s">
        <v>212</v>
      </c>
      <c r="B365" s="21">
        <v>69.6</v>
      </c>
      <c r="C365" s="1" t="s">
        <v>0</v>
      </c>
    </row>
    <row r="366" spans="1:3" ht="12.75">
      <c r="A366" s="4" t="s">
        <v>294</v>
      </c>
      <c r="B366" s="21">
        <v>4.35</v>
      </c>
      <c r="C366" s="1" t="s">
        <v>0</v>
      </c>
    </row>
    <row r="367" spans="1:3" ht="12.75">
      <c r="A367" s="4" t="s">
        <v>30</v>
      </c>
      <c r="B367" s="21">
        <v>894</v>
      </c>
      <c r="C367" s="1" t="s">
        <v>0</v>
      </c>
    </row>
    <row r="368" spans="1:3" ht="12.75">
      <c r="A368" s="4" t="s">
        <v>31</v>
      </c>
      <c r="B368" s="21">
        <f>9.4-2.2</f>
        <v>7.2</v>
      </c>
      <c r="C368" s="1" t="s">
        <v>0</v>
      </c>
    </row>
    <row r="369" spans="1:3" ht="12.75">
      <c r="A369" s="4" t="s">
        <v>242</v>
      </c>
      <c r="B369" s="21">
        <v>50</v>
      </c>
      <c r="C369" s="1" t="s">
        <v>0</v>
      </c>
    </row>
    <row r="370" spans="1:3" ht="12.75">
      <c r="A370" s="4" t="s">
        <v>170</v>
      </c>
      <c r="B370" s="21">
        <v>131</v>
      </c>
      <c r="C370" s="1" t="s">
        <v>0</v>
      </c>
    </row>
    <row r="371" spans="1:3" ht="12.75">
      <c r="A371" s="4" t="s">
        <v>151</v>
      </c>
      <c r="B371" s="21">
        <v>16.2</v>
      </c>
      <c r="C371" s="1" t="s">
        <v>0</v>
      </c>
    </row>
    <row r="372" spans="1:3" ht="12.75">
      <c r="A372" s="4" t="s">
        <v>152</v>
      </c>
      <c r="B372" s="21">
        <f>8.8+12.5</f>
        <v>21.3</v>
      </c>
      <c r="C372" s="1" t="s">
        <v>0</v>
      </c>
    </row>
    <row r="373" spans="1:3" ht="12.75">
      <c r="A373" s="4" t="s">
        <v>286</v>
      </c>
      <c r="B373" s="21">
        <v>152</v>
      </c>
      <c r="C373" s="1" t="s">
        <v>285</v>
      </c>
    </row>
    <row r="374" spans="1:3" ht="12.75">
      <c r="A374" s="4" t="s">
        <v>257</v>
      </c>
      <c r="B374" s="21">
        <v>9</v>
      </c>
      <c r="C374" s="1" t="s">
        <v>0</v>
      </c>
    </row>
    <row r="375" spans="1:3" ht="12.75">
      <c r="A375" s="4" t="s">
        <v>287</v>
      </c>
      <c r="B375" s="21"/>
      <c r="C375" s="1" t="s">
        <v>210</v>
      </c>
    </row>
    <row r="376" spans="1:3" ht="12.75">
      <c r="A376" s="4" t="s">
        <v>119</v>
      </c>
      <c r="B376" s="21">
        <v>9.6</v>
      </c>
      <c r="C376" s="1" t="s">
        <v>0</v>
      </c>
    </row>
    <row r="377" spans="1:3" ht="12.75">
      <c r="A377" s="4" t="s">
        <v>459</v>
      </c>
      <c r="B377" s="21">
        <v>65.5</v>
      </c>
      <c r="C377" s="1" t="s">
        <v>0</v>
      </c>
    </row>
    <row r="378" spans="1:3" ht="12.75">
      <c r="A378" s="4" t="s">
        <v>380</v>
      </c>
      <c r="B378" s="21">
        <v>40</v>
      </c>
      <c r="C378" s="1" t="s">
        <v>0</v>
      </c>
    </row>
    <row r="379" spans="1:3" ht="12.75">
      <c r="A379" s="4" t="s">
        <v>413</v>
      </c>
      <c r="B379" s="21"/>
      <c r="C379" s="1" t="s">
        <v>412</v>
      </c>
    </row>
    <row r="380" spans="1:3" ht="12.75">
      <c r="A380" s="4" t="s">
        <v>440</v>
      </c>
      <c r="B380" s="21"/>
      <c r="C380" s="1" t="s">
        <v>441</v>
      </c>
    </row>
    <row r="381" spans="1:3" ht="12.75">
      <c r="A381" s="4" t="s">
        <v>32</v>
      </c>
      <c r="B381" s="21">
        <v>60</v>
      </c>
      <c r="C381" s="1" t="s">
        <v>0</v>
      </c>
    </row>
    <row r="382" spans="1:3" ht="12.75">
      <c r="A382" s="4" t="s">
        <v>358</v>
      </c>
      <c r="B382" s="21">
        <v>52</v>
      </c>
      <c r="C382" s="1" t="s">
        <v>0</v>
      </c>
    </row>
    <row r="383" spans="1:3" ht="12.75">
      <c r="A383" s="4" t="s">
        <v>406</v>
      </c>
      <c r="B383" s="21"/>
      <c r="C383" s="1" t="s">
        <v>407</v>
      </c>
    </row>
    <row r="384" spans="1:3" ht="12.75">
      <c r="A384" s="4" t="s">
        <v>471</v>
      </c>
      <c r="B384" s="21"/>
      <c r="C384" s="1" t="s">
        <v>472</v>
      </c>
    </row>
    <row r="385" spans="1:3" ht="12.75">
      <c r="A385" s="4" t="s">
        <v>470</v>
      </c>
      <c r="B385" s="21"/>
      <c r="C385" s="1" t="s">
        <v>469</v>
      </c>
    </row>
    <row r="386" spans="1:3" ht="12.75">
      <c r="A386" s="4" t="s">
        <v>408</v>
      </c>
      <c r="B386" s="21"/>
      <c r="C386" s="1" t="s">
        <v>409</v>
      </c>
    </row>
    <row r="387" spans="1:3" ht="12.75">
      <c r="A387" s="4" t="s">
        <v>98</v>
      </c>
      <c r="B387" s="21">
        <v>12</v>
      </c>
      <c r="C387" s="1" t="s">
        <v>0</v>
      </c>
    </row>
    <row r="388" spans="1:3" ht="12.75">
      <c r="A388" s="4" t="s">
        <v>404</v>
      </c>
      <c r="B388" s="21"/>
      <c r="C388" s="1" t="s">
        <v>405</v>
      </c>
    </row>
    <row r="389" spans="1:3" ht="12.75">
      <c r="A389" s="4" t="s">
        <v>473</v>
      </c>
      <c r="B389" s="21"/>
      <c r="C389" s="1" t="s">
        <v>321</v>
      </c>
    </row>
    <row r="390" spans="1:3" ht="12.75">
      <c r="A390" s="4" t="s">
        <v>33</v>
      </c>
      <c r="B390" s="21">
        <v>83.2</v>
      </c>
      <c r="C390" s="1" t="s">
        <v>0</v>
      </c>
    </row>
    <row r="391" spans="1:3" ht="12.75">
      <c r="A391" s="4" t="s">
        <v>99</v>
      </c>
      <c r="B391" s="21"/>
      <c r="C391" s="1" t="s">
        <v>285</v>
      </c>
    </row>
    <row r="392" spans="1:3" ht="12.75">
      <c r="A392" s="4" t="s">
        <v>410</v>
      </c>
      <c r="B392" s="21"/>
      <c r="C392" s="1" t="s">
        <v>411</v>
      </c>
    </row>
    <row r="393" spans="1:3" ht="12.75">
      <c r="A393" s="4" t="s">
        <v>34</v>
      </c>
      <c r="B393" s="21">
        <v>30</v>
      </c>
      <c r="C393" s="1" t="s">
        <v>0</v>
      </c>
    </row>
    <row r="394" spans="1:3" ht="12.75">
      <c r="A394" s="4" t="s">
        <v>112</v>
      </c>
      <c r="B394" s="21"/>
      <c r="C394" s="1" t="s">
        <v>422</v>
      </c>
    </row>
    <row r="395" spans="1:3" ht="12.75">
      <c r="A395" s="4" t="s">
        <v>421</v>
      </c>
      <c r="B395" s="21"/>
      <c r="C395" s="1" t="s">
        <v>423</v>
      </c>
    </row>
    <row r="396" spans="1:3" ht="12.75">
      <c r="A396" s="4" t="s">
        <v>424</v>
      </c>
      <c r="B396" s="21"/>
      <c r="C396" s="1" t="s">
        <v>425</v>
      </c>
    </row>
    <row r="397" spans="1:3" ht="12.75">
      <c r="A397" s="4" t="s">
        <v>426</v>
      </c>
      <c r="B397" s="21"/>
      <c r="C397" s="1" t="s">
        <v>427</v>
      </c>
    </row>
    <row r="398" spans="1:3" ht="12.75">
      <c r="A398" s="4" t="s">
        <v>178</v>
      </c>
      <c r="B398" s="21">
        <v>14.52</v>
      </c>
      <c r="C398" s="1" t="s">
        <v>0</v>
      </c>
    </row>
    <row r="399" spans="1:3" ht="12.75">
      <c r="A399" s="4" t="s">
        <v>133</v>
      </c>
      <c r="B399" s="21">
        <v>6.8</v>
      </c>
      <c r="C399" s="1" t="s">
        <v>0</v>
      </c>
    </row>
    <row r="400" spans="1:3" ht="12.75">
      <c r="A400" s="4" t="s">
        <v>456</v>
      </c>
      <c r="B400" s="21"/>
      <c r="C400" s="1" t="s">
        <v>457</v>
      </c>
    </row>
    <row r="401" spans="1:3" ht="12.75">
      <c r="A401" s="4" t="s">
        <v>455</v>
      </c>
      <c r="B401" s="21">
        <v>4.45</v>
      </c>
      <c r="C401" s="1" t="s">
        <v>0</v>
      </c>
    </row>
    <row r="402" spans="1:3" ht="12.75">
      <c r="A402" s="4" t="s">
        <v>486</v>
      </c>
      <c r="B402" s="21"/>
      <c r="C402" s="1" t="s">
        <v>156</v>
      </c>
    </row>
    <row r="403" spans="1:3" ht="12.75">
      <c r="A403" s="4" t="s">
        <v>385</v>
      </c>
      <c r="B403" s="21"/>
      <c r="C403" s="1" t="s">
        <v>384</v>
      </c>
    </row>
    <row r="404" spans="1:3" ht="12.75">
      <c r="A404" s="4" t="s">
        <v>179</v>
      </c>
      <c r="B404" s="21">
        <v>3.9</v>
      </c>
      <c r="C404" s="1" t="s">
        <v>0</v>
      </c>
    </row>
    <row r="405" spans="1:3" ht="12.75">
      <c r="A405" s="4" t="s">
        <v>401</v>
      </c>
      <c r="B405" s="21">
        <v>49</v>
      </c>
      <c r="C405" s="1" t="s">
        <v>0</v>
      </c>
    </row>
    <row r="406" spans="1:3" ht="12.75">
      <c r="A406" s="4" t="s">
        <v>35</v>
      </c>
      <c r="B406" s="21">
        <v>198.6</v>
      </c>
      <c r="C406" s="1" t="s">
        <v>0</v>
      </c>
    </row>
    <row r="407" spans="1:3" ht="12.75">
      <c r="A407" s="4" t="s">
        <v>35</v>
      </c>
      <c r="B407" s="21">
        <v>9.8</v>
      </c>
      <c r="C407" s="1" t="s">
        <v>0</v>
      </c>
    </row>
    <row r="408" spans="1:3" ht="12.75">
      <c r="A408" s="4" t="s">
        <v>392</v>
      </c>
      <c r="B408" s="21">
        <v>10</v>
      </c>
      <c r="C408" s="1" t="s">
        <v>458</v>
      </c>
    </row>
    <row r="409" spans="1:3" ht="12.75">
      <c r="A409" s="4" t="s">
        <v>181</v>
      </c>
      <c r="B409" s="21">
        <v>27</v>
      </c>
      <c r="C409" s="1" t="s">
        <v>0</v>
      </c>
    </row>
    <row r="410" spans="1:3" ht="12.75">
      <c r="A410" s="4" t="s">
        <v>182</v>
      </c>
      <c r="B410" s="21">
        <v>5</v>
      </c>
      <c r="C410" s="1" t="s">
        <v>0</v>
      </c>
    </row>
    <row r="411" spans="1:3" ht="12.75">
      <c r="A411" s="4" t="s">
        <v>383</v>
      </c>
      <c r="B411" s="21"/>
      <c r="C411" s="1" t="s">
        <v>357</v>
      </c>
    </row>
    <row r="412" spans="1:3" ht="12.75">
      <c r="A412" s="4" t="s">
        <v>390</v>
      </c>
      <c r="B412" s="21"/>
      <c r="C412" s="1" t="s">
        <v>391</v>
      </c>
    </row>
    <row r="413" spans="1:3" ht="12.75">
      <c r="A413" s="4" t="s">
        <v>36</v>
      </c>
      <c r="B413" s="21">
        <v>40.6</v>
      </c>
      <c r="C413" s="1" t="s">
        <v>0</v>
      </c>
    </row>
    <row r="414" spans="1:3" ht="12.75">
      <c r="A414" s="4" t="s">
        <v>37</v>
      </c>
      <c r="B414" s="21">
        <v>2.6</v>
      </c>
      <c r="C414" s="1" t="s">
        <v>0</v>
      </c>
    </row>
    <row r="415" spans="1:3" ht="12.75">
      <c r="A415" s="4" t="s">
        <v>83</v>
      </c>
      <c r="B415" s="21">
        <v>2.77</v>
      </c>
      <c r="C415" s="1" t="s">
        <v>0</v>
      </c>
    </row>
    <row r="416" spans="1:3" ht="12.75">
      <c r="A416" s="4" t="s">
        <v>180</v>
      </c>
      <c r="B416" s="21">
        <v>1.35</v>
      </c>
      <c r="C416" s="1" t="s">
        <v>0</v>
      </c>
    </row>
    <row r="417" spans="1:3" ht="12.75">
      <c r="A417" s="4" t="s">
        <v>68</v>
      </c>
      <c r="B417" s="21">
        <v>8</v>
      </c>
      <c r="C417" s="1" t="s">
        <v>0</v>
      </c>
    </row>
    <row r="418" spans="1:3" ht="12.75">
      <c r="A418" s="4" t="s">
        <v>460</v>
      </c>
      <c r="B418" s="21"/>
      <c r="C418" s="1" t="s">
        <v>461</v>
      </c>
    </row>
    <row r="419" spans="1:3" ht="12.75">
      <c r="A419" s="4" t="s">
        <v>73</v>
      </c>
      <c r="B419" s="21">
        <v>52.7</v>
      </c>
      <c r="C419" s="1" t="s">
        <v>0</v>
      </c>
    </row>
    <row r="420" spans="1:3" ht="12.75">
      <c r="A420" s="4" t="s">
        <v>38</v>
      </c>
      <c r="B420" s="21">
        <f>26-6.3</f>
        <v>19.7</v>
      </c>
      <c r="C420" s="1" t="s">
        <v>0</v>
      </c>
    </row>
    <row r="421" spans="1:3" ht="12.75">
      <c r="A421" s="4" t="s">
        <v>272</v>
      </c>
      <c r="B421" s="21"/>
      <c r="C421" s="1" t="s">
        <v>389</v>
      </c>
    </row>
    <row r="422" spans="1:3" ht="12.75">
      <c r="A422" s="4" t="s">
        <v>111</v>
      </c>
      <c r="B422" s="21"/>
      <c r="C422" s="1" t="s">
        <v>388</v>
      </c>
    </row>
    <row r="423" spans="1:3" ht="12.75">
      <c r="A423" s="4" t="s">
        <v>72</v>
      </c>
      <c r="B423" s="21"/>
      <c r="C423" s="1" t="s">
        <v>106</v>
      </c>
    </row>
    <row r="424" spans="1:3" ht="12.75">
      <c r="A424" s="4" t="s">
        <v>57</v>
      </c>
      <c r="B424" s="21">
        <v>22.5</v>
      </c>
      <c r="C424" s="1" t="s">
        <v>0</v>
      </c>
    </row>
    <row r="425" spans="1:3" ht="12.75">
      <c r="A425" s="4" t="s">
        <v>387</v>
      </c>
      <c r="B425" s="21"/>
      <c r="C425" s="1" t="s">
        <v>386</v>
      </c>
    </row>
    <row r="426" spans="1:3" ht="12.75">
      <c r="A426" s="4" t="s">
        <v>69</v>
      </c>
      <c r="B426" s="21">
        <v>70.6</v>
      </c>
      <c r="C426" s="1" t="s">
        <v>0</v>
      </c>
    </row>
    <row r="427" spans="1:3" ht="12.75">
      <c r="A427" s="4" t="s">
        <v>118</v>
      </c>
      <c r="B427" s="21">
        <f>35.4+24</f>
        <v>59.4</v>
      </c>
      <c r="C427" s="1" t="s">
        <v>0</v>
      </c>
    </row>
    <row r="428" spans="1:3" ht="12.75">
      <c r="A428" s="4" t="s">
        <v>39</v>
      </c>
      <c r="B428" s="21">
        <v>43.5</v>
      </c>
      <c r="C428" s="1" t="s">
        <v>0</v>
      </c>
    </row>
    <row r="429" spans="1:3" ht="12.75">
      <c r="A429" s="4" t="s">
        <v>40</v>
      </c>
      <c r="B429" s="21">
        <v>75.5</v>
      </c>
      <c r="C429" s="1" t="s">
        <v>0</v>
      </c>
    </row>
    <row r="430" spans="1:3" ht="12.75">
      <c r="A430" s="4" t="s">
        <v>418</v>
      </c>
      <c r="B430" s="21"/>
      <c r="C430" s="1" t="s">
        <v>419</v>
      </c>
    </row>
    <row r="431" spans="1:3" ht="12.75">
      <c r="A431" s="4" t="s">
        <v>482</v>
      </c>
      <c r="B431" s="21">
        <v>117</v>
      </c>
      <c r="C431" s="1" t="s">
        <v>285</v>
      </c>
    </row>
    <row r="432" spans="1:3" ht="12.75">
      <c r="A432" s="4" t="s">
        <v>414</v>
      </c>
      <c r="B432" s="21"/>
      <c r="C432" s="1" t="s">
        <v>415</v>
      </c>
    </row>
    <row r="433" spans="1:3" ht="12.75">
      <c r="A433" s="4" t="s">
        <v>416</v>
      </c>
      <c r="B433" s="21"/>
      <c r="C433" s="1" t="s">
        <v>417</v>
      </c>
    </row>
    <row r="434" spans="1:3" ht="12.75">
      <c r="A434" s="5" t="s">
        <v>163</v>
      </c>
      <c r="B434" s="22">
        <v>10.4</v>
      </c>
      <c r="C434" s="1" t="s">
        <v>0</v>
      </c>
    </row>
    <row r="435" spans="1:3" ht="12.75">
      <c r="A435" s="5" t="s">
        <v>161</v>
      </c>
      <c r="B435" s="22">
        <v>172</v>
      </c>
      <c r="C435" s="1" t="s">
        <v>0</v>
      </c>
    </row>
    <row r="436" spans="1:3" ht="12.75">
      <c r="A436" s="5" t="s">
        <v>236</v>
      </c>
      <c r="B436" s="22"/>
      <c r="C436" s="1" t="s">
        <v>0</v>
      </c>
    </row>
    <row r="437" spans="1:3" ht="12.75">
      <c r="A437" s="5" t="s">
        <v>162</v>
      </c>
      <c r="B437" s="22">
        <v>52.2</v>
      </c>
      <c r="C437" s="1" t="s">
        <v>0</v>
      </c>
    </row>
    <row r="438" spans="1:3" ht="12.75">
      <c r="A438" s="5" t="s">
        <v>45</v>
      </c>
      <c r="B438" s="22">
        <v>43</v>
      </c>
      <c r="C438" s="1" t="s">
        <v>0</v>
      </c>
    </row>
    <row r="439" spans="1:3" ht="12.75">
      <c r="A439" s="5" t="s">
        <v>46</v>
      </c>
      <c r="B439" s="22">
        <v>224</v>
      </c>
      <c r="C439" s="1" t="s">
        <v>0</v>
      </c>
    </row>
    <row r="440" spans="1:3" ht="12.75">
      <c r="A440" s="5" t="s">
        <v>47</v>
      </c>
      <c r="B440" s="22">
        <v>26</v>
      </c>
      <c r="C440" s="1" t="s">
        <v>0</v>
      </c>
    </row>
    <row r="441" spans="1:3" ht="12.75">
      <c r="A441" s="5" t="s">
        <v>70</v>
      </c>
      <c r="B441" s="22">
        <v>23</v>
      </c>
      <c r="C441" s="1" t="s">
        <v>0</v>
      </c>
    </row>
    <row r="442" spans="1:3" ht="12.75">
      <c r="A442" s="5" t="s">
        <v>48</v>
      </c>
      <c r="B442" s="46"/>
      <c r="C442" s="22" t="s">
        <v>402</v>
      </c>
    </row>
    <row r="443" spans="1:3" ht="12.75">
      <c r="A443" s="5" t="s">
        <v>127</v>
      </c>
      <c r="B443" s="22">
        <v>35.6</v>
      </c>
      <c r="C443" s="1" t="s">
        <v>0</v>
      </c>
    </row>
    <row r="444" spans="1:3" ht="12.75">
      <c r="A444" s="5" t="s">
        <v>49</v>
      </c>
      <c r="B444" s="22">
        <v>42.8</v>
      </c>
      <c r="C444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3"/>
  <sheetViews>
    <sheetView zoomScalePageLayoutView="0" workbookViewId="0" topLeftCell="A893">
      <selection activeCell="A1" sqref="A1:IV1"/>
    </sheetView>
  </sheetViews>
  <sheetFormatPr defaultColWidth="9.00390625" defaultRowHeight="12.75"/>
  <cols>
    <col min="1" max="1" width="61.25390625" style="0" customWidth="1"/>
    <col min="2" max="2" width="14.75390625" style="0" customWidth="1"/>
  </cols>
  <sheetData>
    <row r="1" spans="1:2" ht="12.75">
      <c r="A1" s="71" t="s">
        <v>1166</v>
      </c>
      <c r="B1" s="66">
        <v>2272</v>
      </c>
    </row>
    <row r="2" spans="1:2" ht="12.75">
      <c r="A2" s="71" t="s">
        <v>1167</v>
      </c>
      <c r="B2" s="65">
        <v>610</v>
      </c>
    </row>
    <row r="3" spans="1:2" ht="12.75">
      <c r="A3" s="71" t="s">
        <v>1168</v>
      </c>
      <c r="B3" s="65">
        <v>978</v>
      </c>
    </row>
    <row r="4" spans="1:2" ht="12.75">
      <c r="A4" s="71" t="s">
        <v>1169</v>
      </c>
      <c r="B4" s="65">
        <v>865</v>
      </c>
    </row>
    <row r="5" spans="1:2" ht="12.75">
      <c r="A5" s="71" t="s">
        <v>1170</v>
      </c>
      <c r="B5" s="65">
        <v>767</v>
      </c>
    </row>
    <row r="6" spans="1:2" ht="12.75">
      <c r="A6" s="71" t="s">
        <v>1171</v>
      </c>
      <c r="B6" s="66">
        <v>1025</v>
      </c>
    </row>
    <row r="7" spans="1:2" ht="12.75">
      <c r="A7" s="71" t="s">
        <v>1172</v>
      </c>
      <c r="B7" s="65">
        <v>4.3</v>
      </c>
    </row>
    <row r="8" spans="1:2" ht="12.75">
      <c r="A8" s="71" t="s">
        <v>1173</v>
      </c>
      <c r="B8" s="65">
        <v>318.4</v>
      </c>
    </row>
    <row r="9" spans="1:2" ht="12.75">
      <c r="A9" s="71" t="s">
        <v>1174</v>
      </c>
      <c r="B9" s="65">
        <v>388</v>
      </c>
    </row>
    <row r="10" spans="1:2" ht="12.75">
      <c r="A10" s="71" t="s">
        <v>1175</v>
      </c>
      <c r="B10" s="66">
        <v>3178.95</v>
      </c>
    </row>
    <row r="11" spans="1:2" ht="12.75">
      <c r="A11" s="71" t="s">
        <v>1176</v>
      </c>
      <c r="B11" s="66">
        <v>1183.3</v>
      </c>
    </row>
    <row r="12" spans="1:2" ht="12.75">
      <c r="A12" s="71" t="s">
        <v>1177</v>
      </c>
      <c r="B12" s="66">
        <v>1376</v>
      </c>
    </row>
    <row r="13" spans="1:2" ht="12.75">
      <c r="A13" s="71" t="s">
        <v>1178</v>
      </c>
      <c r="B13" s="66">
        <v>2709.16</v>
      </c>
    </row>
    <row r="14" spans="1:2" ht="12.75">
      <c r="A14" s="71" t="s">
        <v>1179</v>
      </c>
      <c r="B14" s="66">
        <v>2605</v>
      </c>
    </row>
    <row r="15" spans="1:2" ht="12.75">
      <c r="A15" s="71" t="s">
        <v>1180</v>
      </c>
      <c r="B15" s="65">
        <v>897</v>
      </c>
    </row>
    <row r="16" spans="1:2" ht="12.75">
      <c r="A16" s="71" t="s">
        <v>1181</v>
      </c>
      <c r="B16" s="65">
        <v>615</v>
      </c>
    </row>
    <row r="17" spans="1:2" ht="12.75">
      <c r="A17" s="71" t="s">
        <v>1182</v>
      </c>
      <c r="B17" s="66">
        <v>1414.97</v>
      </c>
    </row>
    <row r="18" spans="1:2" ht="12.75">
      <c r="A18" s="71" t="s">
        <v>1183</v>
      </c>
      <c r="B18" s="65">
        <v>806</v>
      </c>
    </row>
    <row r="19" spans="1:2" ht="12.75">
      <c r="A19" s="71" t="s">
        <v>1184</v>
      </c>
      <c r="B19" s="65">
        <v>503</v>
      </c>
    </row>
    <row r="20" spans="1:2" ht="12.75">
      <c r="A20" s="71" t="s">
        <v>1185</v>
      </c>
      <c r="B20" s="65">
        <v>137</v>
      </c>
    </row>
    <row r="21" spans="1:2" ht="12.75">
      <c r="A21" s="71" t="s">
        <v>1186</v>
      </c>
      <c r="B21" s="65">
        <v>171</v>
      </c>
    </row>
    <row r="22" spans="1:2" ht="12.75">
      <c r="A22" s="71" t="s">
        <v>1187</v>
      </c>
      <c r="B22" s="65">
        <v>997</v>
      </c>
    </row>
    <row r="23" spans="1:2" ht="12.75">
      <c r="A23" s="71" t="s">
        <v>1188</v>
      </c>
      <c r="B23" s="65">
        <v>142.5</v>
      </c>
    </row>
    <row r="24" spans="1:2" ht="12.75">
      <c r="A24" s="71" t="s">
        <v>1189</v>
      </c>
      <c r="B24" s="65">
        <v>504.5</v>
      </c>
    </row>
    <row r="25" spans="1:2" ht="12.75">
      <c r="A25" s="71" t="s">
        <v>1190</v>
      </c>
      <c r="B25" s="65">
        <v>820.8</v>
      </c>
    </row>
    <row r="26" spans="1:2" ht="12.75">
      <c r="A26" s="71" t="s">
        <v>1191</v>
      </c>
      <c r="B26" s="66">
        <v>1550.3</v>
      </c>
    </row>
    <row r="27" spans="1:2" ht="12.75">
      <c r="A27" s="71" t="s">
        <v>1192</v>
      </c>
      <c r="B27" s="66">
        <v>1269.8</v>
      </c>
    </row>
    <row r="28" spans="1:2" ht="12.75">
      <c r="A28" s="71" t="s">
        <v>1193</v>
      </c>
      <c r="B28" s="65">
        <v>721</v>
      </c>
    </row>
    <row r="29" spans="1:2" ht="12.75">
      <c r="A29" s="71" t="s">
        <v>1194</v>
      </c>
      <c r="B29" s="65">
        <v>112.44</v>
      </c>
    </row>
    <row r="30" spans="1:2" ht="12.75">
      <c r="A30" s="71" t="s">
        <v>1195</v>
      </c>
      <c r="B30" s="65">
        <v>838.65</v>
      </c>
    </row>
    <row r="31" spans="1:2" ht="12.75">
      <c r="A31" s="71" t="s">
        <v>1196</v>
      </c>
      <c r="B31" s="65">
        <v>666.68</v>
      </c>
    </row>
    <row r="32" spans="1:2" ht="12.75">
      <c r="A32" s="71" t="s">
        <v>1197</v>
      </c>
      <c r="B32" s="66">
        <v>1142</v>
      </c>
    </row>
    <row r="33" spans="1:2" ht="12.75">
      <c r="A33" s="71" t="s">
        <v>1198</v>
      </c>
      <c r="B33" s="66">
        <v>1501.5</v>
      </c>
    </row>
    <row r="34" spans="1:2" ht="12.75">
      <c r="A34" s="71" t="s">
        <v>1199</v>
      </c>
      <c r="B34" s="66">
        <v>1485</v>
      </c>
    </row>
    <row r="35" spans="1:2" ht="12.75">
      <c r="A35" s="71" t="s">
        <v>1200</v>
      </c>
      <c r="B35" s="65">
        <v>46.99</v>
      </c>
    </row>
    <row r="36" spans="1:2" ht="12.75">
      <c r="A36" s="71" t="s">
        <v>1201</v>
      </c>
      <c r="B36" s="66">
        <v>1633</v>
      </c>
    </row>
    <row r="37" spans="1:2" ht="12.75">
      <c r="A37" s="71" t="s">
        <v>1202</v>
      </c>
      <c r="B37" s="66">
        <v>2413</v>
      </c>
    </row>
    <row r="38" spans="1:2" ht="12.75">
      <c r="A38" s="71" t="s">
        <v>1203</v>
      </c>
      <c r="B38" s="66">
        <v>1044</v>
      </c>
    </row>
    <row r="39" spans="1:2" ht="12.75">
      <c r="A39" s="71" t="s">
        <v>1204</v>
      </c>
      <c r="B39" s="66">
        <v>1303.5</v>
      </c>
    </row>
    <row r="40" spans="1:2" ht="12.75">
      <c r="A40" s="71" t="s">
        <v>1205</v>
      </c>
      <c r="B40" s="66">
        <v>2814.54</v>
      </c>
    </row>
    <row r="41" spans="1:2" ht="12.75">
      <c r="A41" s="71" t="s">
        <v>1206</v>
      </c>
      <c r="B41" s="65">
        <v>962.73</v>
      </c>
    </row>
    <row r="42" spans="1:2" ht="12.75">
      <c r="A42" s="71" t="s">
        <v>1207</v>
      </c>
      <c r="B42" s="66">
        <v>2593.79</v>
      </c>
    </row>
    <row r="43" spans="1:2" ht="12.75">
      <c r="A43" s="71" t="s">
        <v>1208</v>
      </c>
      <c r="B43" s="65">
        <v>623.8</v>
      </c>
    </row>
    <row r="44" spans="1:2" ht="12.75">
      <c r="A44" s="71" t="s">
        <v>1209</v>
      </c>
      <c r="B44" s="66">
        <v>2487</v>
      </c>
    </row>
    <row r="45" spans="1:2" ht="12.75">
      <c r="A45" s="71" t="s">
        <v>1210</v>
      </c>
      <c r="B45" s="65">
        <v>46.19</v>
      </c>
    </row>
    <row r="46" spans="1:2" ht="12.75">
      <c r="A46" s="71" t="s">
        <v>1211</v>
      </c>
      <c r="B46" s="66">
        <v>6781</v>
      </c>
    </row>
    <row r="47" spans="1:2" ht="12.75">
      <c r="A47" s="71" t="s">
        <v>1212</v>
      </c>
      <c r="B47" s="65">
        <v>147.53</v>
      </c>
    </row>
    <row r="48" spans="1:2" ht="12.75">
      <c r="A48" s="71" t="s">
        <v>1213</v>
      </c>
      <c r="B48" s="66">
        <v>2296.68</v>
      </c>
    </row>
    <row r="49" spans="1:2" ht="12.75">
      <c r="A49" s="71" t="s">
        <v>1214</v>
      </c>
      <c r="B49" s="66">
        <v>3485.06</v>
      </c>
    </row>
    <row r="50" spans="1:2" ht="12.75">
      <c r="A50" s="71" t="s">
        <v>1215</v>
      </c>
      <c r="B50" s="66">
        <v>1036</v>
      </c>
    </row>
    <row r="51" spans="1:2" ht="12.75">
      <c r="A51" s="71" t="s">
        <v>1216</v>
      </c>
      <c r="B51" s="66">
        <v>4252.5</v>
      </c>
    </row>
    <row r="52" spans="1:2" ht="12.75">
      <c r="A52" s="71" t="s">
        <v>1217</v>
      </c>
      <c r="B52" s="66">
        <v>1334</v>
      </c>
    </row>
    <row r="53" spans="1:2" ht="12.75">
      <c r="A53" s="71" t="s">
        <v>1218</v>
      </c>
      <c r="B53" s="65">
        <v>181.03</v>
      </c>
    </row>
    <row r="54" spans="1:2" ht="12.75">
      <c r="A54" s="71" t="s">
        <v>1219</v>
      </c>
      <c r="B54" s="66">
        <v>4365.62</v>
      </c>
    </row>
    <row r="55" spans="1:2" ht="12.75">
      <c r="A55" s="71" t="s">
        <v>1220</v>
      </c>
      <c r="B55" s="66">
        <v>1758</v>
      </c>
    </row>
    <row r="56" spans="1:2" ht="12.75">
      <c r="A56" s="71" t="s">
        <v>1221</v>
      </c>
      <c r="B56" s="66">
        <v>2830.5</v>
      </c>
    </row>
    <row r="57" spans="1:2" ht="12.75">
      <c r="A57" s="71" t="s">
        <v>1222</v>
      </c>
      <c r="B57" s="66">
        <v>1349.45</v>
      </c>
    </row>
    <row r="58" spans="1:2" ht="12.75">
      <c r="A58" s="71" t="s">
        <v>1223</v>
      </c>
      <c r="B58" s="66">
        <v>2200</v>
      </c>
    </row>
    <row r="59" spans="1:2" ht="12.75">
      <c r="A59" s="71" t="s">
        <v>1224</v>
      </c>
      <c r="B59" s="65">
        <v>793</v>
      </c>
    </row>
    <row r="60" spans="1:2" ht="12.75">
      <c r="A60" s="71" t="s">
        <v>1225</v>
      </c>
      <c r="B60" s="65">
        <v>828.7</v>
      </c>
    </row>
    <row r="61" spans="1:2" ht="12.75">
      <c r="A61" s="71" t="s">
        <v>1226</v>
      </c>
      <c r="B61" s="65">
        <v>244.09</v>
      </c>
    </row>
    <row r="62" spans="1:2" ht="12.75">
      <c r="A62" s="71" t="s">
        <v>1227</v>
      </c>
      <c r="B62" s="66">
        <v>1412.5</v>
      </c>
    </row>
    <row r="63" spans="1:2" ht="12.75">
      <c r="A63" s="71" t="s">
        <v>1228</v>
      </c>
      <c r="B63" s="66">
        <v>1314.89</v>
      </c>
    </row>
    <row r="64" spans="1:2" ht="12.75">
      <c r="A64" s="71" t="s">
        <v>1229</v>
      </c>
      <c r="B64" s="66">
        <v>3587.5</v>
      </c>
    </row>
    <row r="65" spans="1:2" ht="12.75">
      <c r="A65" s="71" t="s">
        <v>1230</v>
      </c>
      <c r="B65" s="66">
        <v>2917.6</v>
      </c>
    </row>
    <row r="66" spans="1:2" ht="12.75">
      <c r="A66" s="71" t="s">
        <v>1231</v>
      </c>
      <c r="B66" s="66">
        <v>1663.5</v>
      </c>
    </row>
    <row r="67" spans="1:2" ht="12.75">
      <c r="A67" s="71" t="s">
        <v>1232</v>
      </c>
      <c r="B67" s="66">
        <v>2196.36</v>
      </c>
    </row>
    <row r="68" spans="1:2" ht="12.75">
      <c r="A68" s="71" t="s">
        <v>1233</v>
      </c>
      <c r="B68" s="65">
        <v>858</v>
      </c>
    </row>
    <row r="69" spans="1:2" ht="12.75">
      <c r="A69" s="71" t="s">
        <v>1234</v>
      </c>
      <c r="B69" s="66">
        <v>3684.6</v>
      </c>
    </row>
    <row r="70" spans="1:2" ht="12.75">
      <c r="A70" s="71" t="s">
        <v>1235</v>
      </c>
      <c r="B70" s="66">
        <v>1629</v>
      </c>
    </row>
    <row r="71" spans="1:2" ht="12.75">
      <c r="A71" s="71" t="s">
        <v>1236</v>
      </c>
      <c r="B71" s="66">
        <v>5806.5</v>
      </c>
    </row>
    <row r="72" spans="1:2" ht="12.75">
      <c r="A72" s="71" t="s">
        <v>1237</v>
      </c>
      <c r="B72" s="66">
        <v>8268</v>
      </c>
    </row>
    <row r="73" spans="1:2" ht="12.75">
      <c r="A73" s="71" t="s">
        <v>1238</v>
      </c>
      <c r="B73" s="66">
        <v>8251</v>
      </c>
    </row>
    <row r="74" spans="1:2" ht="12.75">
      <c r="A74" s="71" t="s">
        <v>1239</v>
      </c>
      <c r="B74" s="66">
        <v>3900.79</v>
      </c>
    </row>
    <row r="75" spans="1:2" ht="12.75">
      <c r="A75" s="71" t="s">
        <v>1240</v>
      </c>
      <c r="B75" s="66">
        <v>3157</v>
      </c>
    </row>
    <row r="76" spans="1:2" ht="12.75">
      <c r="A76" s="71" t="s">
        <v>1241</v>
      </c>
      <c r="B76" s="66">
        <v>1398</v>
      </c>
    </row>
    <row r="77" spans="1:2" ht="12.75">
      <c r="A77" s="71" t="s">
        <v>1242</v>
      </c>
      <c r="B77" s="66">
        <v>1397</v>
      </c>
    </row>
    <row r="78" spans="1:2" ht="12.75">
      <c r="A78" s="71" t="s">
        <v>1243</v>
      </c>
      <c r="B78" s="65">
        <v>781</v>
      </c>
    </row>
    <row r="79" spans="1:2" ht="12.75">
      <c r="A79" s="71" t="s">
        <v>1244</v>
      </c>
      <c r="B79" s="65">
        <v>600</v>
      </c>
    </row>
    <row r="80" spans="1:2" ht="12.75">
      <c r="A80" s="71" t="s">
        <v>1245</v>
      </c>
      <c r="B80" s="66">
        <v>9462.05</v>
      </c>
    </row>
    <row r="81" spans="1:2" ht="12.75">
      <c r="A81" s="71" t="s">
        <v>1246</v>
      </c>
      <c r="B81" s="66">
        <v>1355</v>
      </c>
    </row>
    <row r="82" spans="1:2" ht="12.75">
      <c r="A82" s="71" t="s">
        <v>1247</v>
      </c>
      <c r="B82" s="66">
        <v>7764</v>
      </c>
    </row>
    <row r="83" spans="1:2" ht="12.75">
      <c r="A83" s="71" t="s">
        <v>1248</v>
      </c>
      <c r="B83" s="66">
        <v>1427</v>
      </c>
    </row>
    <row r="84" spans="1:2" ht="12.75">
      <c r="A84" s="71" t="s">
        <v>1249</v>
      </c>
      <c r="B84" s="66">
        <v>1972</v>
      </c>
    </row>
    <row r="85" spans="1:2" ht="12.75">
      <c r="A85" s="71" t="s">
        <v>1250</v>
      </c>
      <c r="B85" s="65">
        <v>959</v>
      </c>
    </row>
    <row r="86" spans="1:2" ht="12.75">
      <c r="A86" s="71" t="s">
        <v>1251</v>
      </c>
      <c r="B86" s="66">
        <v>1153</v>
      </c>
    </row>
    <row r="87" spans="1:2" ht="12.75">
      <c r="A87" s="71" t="s">
        <v>1252</v>
      </c>
      <c r="B87" s="65">
        <v>893</v>
      </c>
    </row>
    <row r="88" spans="1:2" ht="12.75">
      <c r="A88" s="71" t="s">
        <v>1253</v>
      </c>
      <c r="B88" s="65">
        <v>330.52</v>
      </c>
    </row>
    <row r="89" spans="1:2" ht="12.75">
      <c r="A89" s="71" t="s">
        <v>1254</v>
      </c>
      <c r="B89" s="65">
        <v>884.83</v>
      </c>
    </row>
    <row r="90" spans="1:2" ht="12.75">
      <c r="A90" s="71" t="s">
        <v>1255</v>
      </c>
      <c r="B90" s="65">
        <v>243.08</v>
      </c>
    </row>
    <row r="91" spans="1:2" ht="12.75">
      <c r="A91" s="71" t="s">
        <v>1256</v>
      </c>
      <c r="B91" s="65">
        <v>986.06</v>
      </c>
    </row>
    <row r="92" spans="1:2" ht="12.75">
      <c r="A92" s="71" t="s">
        <v>1257</v>
      </c>
      <c r="B92" s="65">
        <v>838</v>
      </c>
    </row>
    <row r="93" spans="1:2" ht="12.75">
      <c r="A93" s="71" t="s">
        <v>1258</v>
      </c>
      <c r="B93" s="66">
        <v>7219.25</v>
      </c>
    </row>
    <row r="94" spans="1:2" ht="12.75">
      <c r="A94" s="71" t="s">
        <v>1259</v>
      </c>
      <c r="B94" s="65">
        <v>382</v>
      </c>
    </row>
    <row r="95" spans="1:2" ht="12.75">
      <c r="A95" s="71" t="s">
        <v>1260</v>
      </c>
      <c r="B95" s="65">
        <v>740</v>
      </c>
    </row>
    <row r="96" spans="1:2" ht="12.75">
      <c r="A96" s="71" t="s">
        <v>2468</v>
      </c>
      <c r="B96" s="65">
        <v>287</v>
      </c>
    </row>
    <row r="97" spans="1:2" ht="12.75">
      <c r="A97" s="71" t="s">
        <v>1261</v>
      </c>
      <c r="B97" s="66">
        <v>1310</v>
      </c>
    </row>
    <row r="98" spans="1:2" ht="12.75">
      <c r="A98" s="71" t="s">
        <v>1262</v>
      </c>
      <c r="B98" s="65">
        <v>295.4</v>
      </c>
    </row>
    <row r="99" spans="1:2" ht="12.75">
      <c r="A99" s="71" t="s">
        <v>1263</v>
      </c>
      <c r="B99" s="66">
        <v>3256.3</v>
      </c>
    </row>
    <row r="100" spans="1:2" ht="12.75">
      <c r="A100" s="71" t="s">
        <v>1264</v>
      </c>
      <c r="B100" s="66">
        <v>4412</v>
      </c>
    </row>
    <row r="101" spans="1:2" ht="12.75">
      <c r="A101" s="71" t="s">
        <v>1265</v>
      </c>
      <c r="B101" s="66">
        <v>1796</v>
      </c>
    </row>
    <row r="102" spans="1:2" ht="12.75">
      <c r="A102" s="71" t="s">
        <v>1266</v>
      </c>
      <c r="B102" s="65">
        <v>349</v>
      </c>
    </row>
    <row r="103" spans="1:2" ht="12.75">
      <c r="A103" s="71" t="s">
        <v>1267</v>
      </c>
      <c r="B103" s="66">
        <v>9934</v>
      </c>
    </row>
    <row r="104" spans="1:2" ht="12.75">
      <c r="A104" s="71" t="s">
        <v>1268</v>
      </c>
      <c r="B104" s="66">
        <v>2061</v>
      </c>
    </row>
    <row r="105" spans="1:2" ht="12.75">
      <c r="A105" s="71" t="s">
        <v>1269</v>
      </c>
      <c r="B105" s="65">
        <v>510.1</v>
      </c>
    </row>
    <row r="106" spans="1:2" ht="12.75">
      <c r="A106" s="71" t="s">
        <v>1270</v>
      </c>
      <c r="B106" s="66">
        <v>1553.67</v>
      </c>
    </row>
    <row r="107" spans="1:2" ht="12.75">
      <c r="A107" s="71" t="s">
        <v>1271</v>
      </c>
      <c r="B107" s="66">
        <v>1421.93</v>
      </c>
    </row>
    <row r="108" spans="1:2" ht="12.75">
      <c r="A108" s="71" t="s">
        <v>1272</v>
      </c>
      <c r="B108" s="65">
        <v>23.2</v>
      </c>
    </row>
    <row r="109" spans="1:2" ht="12.75">
      <c r="A109" s="71" t="s">
        <v>1273</v>
      </c>
      <c r="B109" s="65">
        <v>105</v>
      </c>
    </row>
    <row r="110" spans="1:2" ht="12.75">
      <c r="A110" s="71" t="s">
        <v>1274</v>
      </c>
      <c r="B110" s="66">
        <v>3237</v>
      </c>
    </row>
    <row r="111" spans="1:2" ht="12.75">
      <c r="A111" s="71" t="s">
        <v>1275</v>
      </c>
      <c r="B111" s="66">
        <v>1528.15</v>
      </c>
    </row>
    <row r="112" spans="1:2" ht="12.75">
      <c r="A112" s="71" t="s">
        <v>1276</v>
      </c>
      <c r="B112" s="65">
        <v>734</v>
      </c>
    </row>
    <row r="113" spans="1:2" ht="12.75">
      <c r="A113" s="71" t="s">
        <v>1277</v>
      </c>
      <c r="B113" s="65">
        <v>750</v>
      </c>
    </row>
    <row r="114" spans="1:2" ht="12.75">
      <c r="A114" s="71" t="s">
        <v>1278</v>
      </c>
      <c r="B114" s="65">
        <v>558</v>
      </c>
    </row>
    <row r="115" spans="1:2" ht="12.75">
      <c r="A115" s="71" t="s">
        <v>1279</v>
      </c>
      <c r="B115" s="65">
        <v>67.95</v>
      </c>
    </row>
    <row r="116" spans="1:2" ht="12.75">
      <c r="A116" s="71" t="s">
        <v>1280</v>
      </c>
      <c r="B116" s="65">
        <v>353</v>
      </c>
    </row>
    <row r="117" spans="1:2" ht="12.75">
      <c r="A117" s="71" t="s">
        <v>1281</v>
      </c>
      <c r="B117" s="66">
        <v>2810.77</v>
      </c>
    </row>
    <row r="118" spans="1:2" ht="12.75">
      <c r="A118" s="71" t="s">
        <v>1282</v>
      </c>
      <c r="B118" s="66">
        <v>1308.8</v>
      </c>
    </row>
    <row r="119" spans="1:2" ht="12.75">
      <c r="A119" s="71" t="s">
        <v>1283</v>
      </c>
      <c r="B119" s="66">
        <v>1231</v>
      </c>
    </row>
    <row r="120" spans="1:2" ht="12.75">
      <c r="A120" s="71" t="s">
        <v>1284</v>
      </c>
      <c r="B120" s="65">
        <v>500.68</v>
      </c>
    </row>
    <row r="121" spans="1:2" ht="12.75">
      <c r="A121" s="71" t="s">
        <v>1285</v>
      </c>
      <c r="B121" s="66">
        <v>6729.34</v>
      </c>
    </row>
    <row r="122" spans="1:2" ht="12.75">
      <c r="A122" s="71" t="s">
        <v>1286</v>
      </c>
      <c r="B122" s="66">
        <v>1533.25</v>
      </c>
    </row>
    <row r="123" spans="1:2" ht="12.75">
      <c r="A123" s="71" t="s">
        <v>1287</v>
      </c>
      <c r="B123" s="66">
        <v>1751</v>
      </c>
    </row>
    <row r="124" spans="1:2" ht="12.75">
      <c r="A124" s="71" t="s">
        <v>1288</v>
      </c>
      <c r="B124" s="66">
        <v>2558</v>
      </c>
    </row>
    <row r="125" spans="1:2" ht="12.75">
      <c r="A125" s="71" t="s">
        <v>1289</v>
      </c>
      <c r="B125" s="66">
        <v>2869</v>
      </c>
    </row>
    <row r="126" spans="1:2" ht="12.75">
      <c r="A126" s="71" t="s">
        <v>1290</v>
      </c>
      <c r="B126" s="66">
        <v>1023</v>
      </c>
    </row>
    <row r="127" spans="1:2" ht="12.75">
      <c r="A127" s="71" t="s">
        <v>1291</v>
      </c>
      <c r="B127" s="66">
        <v>7427</v>
      </c>
    </row>
    <row r="128" spans="1:2" ht="12.75">
      <c r="A128" s="71" t="s">
        <v>1292</v>
      </c>
      <c r="B128" s="65">
        <v>921</v>
      </c>
    </row>
    <row r="129" spans="1:2" ht="12.75">
      <c r="A129" s="71" t="s">
        <v>1293</v>
      </c>
      <c r="B129" s="66">
        <v>1212</v>
      </c>
    </row>
    <row r="130" spans="1:2" ht="12.75">
      <c r="A130" s="71" t="s">
        <v>1294</v>
      </c>
      <c r="B130" s="66">
        <v>2808</v>
      </c>
    </row>
    <row r="131" spans="1:2" ht="12.75">
      <c r="A131" s="71" t="s">
        <v>1295</v>
      </c>
      <c r="B131" s="66">
        <v>5959.33</v>
      </c>
    </row>
    <row r="132" spans="1:2" ht="12.75">
      <c r="A132" s="71" t="s">
        <v>1296</v>
      </c>
      <c r="B132" s="66">
        <v>1354</v>
      </c>
    </row>
    <row r="133" spans="1:2" ht="12.75">
      <c r="A133" s="71" t="s">
        <v>1297</v>
      </c>
      <c r="B133" s="65">
        <v>131.47</v>
      </c>
    </row>
    <row r="134" spans="1:2" ht="12.75">
      <c r="A134" s="71" t="s">
        <v>1298</v>
      </c>
      <c r="B134" s="65">
        <v>804</v>
      </c>
    </row>
    <row r="135" spans="1:2" ht="12.75">
      <c r="A135" s="71" t="s">
        <v>1299</v>
      </c>
      <c r="B135" s="66">
        <v>8209</v>
      </c>
    </row>
    <row r="136" spans="1:2" ht="12.75">
      <c r="A136" s="71" t="s">
        <v>1300</v>
      </c>
      <c r="B136" s="66">
        <v>4369</v>
      </c>
    </row>
    <row r="137" spans="1:2" ht="12.75">
      <c r="A137" s="71" t="s">
        <v>1301</v>
      </c>
      <c r="B137" s="66">
        <v>3017</v>
      </c>
    </row>
    <row r="138" spans="1:2" ht="12.75">
      <c r="A138" s="71" t="s">
        <v>1302</v>
      </c>
      <c r="B138" s="66">
        <v>5962</v>
      </c>
    </row>
    <row r="139" spans="1:2" ht="12.75">
      <c r="A139" s="71" t="s">
        <v>1303</v>
      </c>
      <c r="B139" s="65">
        <v>784</v>
      </c>
    </row>
    <row r="140" spans="1:2" ht="12.75">
      <c r="A140" s="71" t="s">
        <v>1304</v>
      </c>
      <c r="B140" s="66">
        <v>1610</v>
      </c>
    </row>
    <row r="141" spans="1:2" ht="12.75">
      <c r="A141" s="71" t="s">
        <v>1305</v>
      </c>
      <c r="B141" s="66">
        <v>2762</v>
      </c>
    </row>
    <row r="142" spans="1:2" ht="12.75">
      <c r="A142" s="71" t="s">
        <v>1306</v>
      </c>
      <c r="B142" s="66">
        <v>9326.08</v>
      </c>
    </row>
    <row r="143" spans="1:2" ht="12.75">
      <c r="A143" s="71" t="s">
        <v>1307</v>
      </c>
      <c r="B143" s="65">
        <v>76.67</v>
      </c>
    </row>
    <row r="144" spans="1:2" ht="12.75">
      <c r="A144" s="71" t="s">
        <v>1308</v>
      </c>
      <c r="B144" s="66">
        <v>3307.62</v>
      </c>
    </row>
    <row r="145" spans="1:2" ht="12.75">
      <c r="A145" s="71" t="s">
        <v>1309</v>
      </c>
      <c r="B145" s="65">
        <v>766.85</v>
      </c>
    </row>
    <row r="146" spans="1:2" ht="12.75">
      <c r="A146" s="71" t="s">
        <v>1310</v>
      </c>
      <c r="B146" s="66">
        <v>3161</v>
      </c>
    </row>
    <row r="147" spans="1:2" ht="12.75">
      <c r="A147" s="71" t="s">
        <v>1311</v>
      </c>
      <c r="B147" s="66">
        <v>5268</v>
      </c>
    </row>
    <row r="148" spans="1:2" ht="12.75">
      <c r="A148" s="71" t="s">
        <v>1312</v>
      </c>
      <c r="B148" s="65">
        <v>754.5</v>
      </c>
    </row>
    <row r="149" spans="1:2" ht="12.75">
      <c r="A149" s="71" t="s">
        <v>1313</v>
      </c>
      <c r="B149" s="66">
        <v>2681</v>
      </c>
    </row>
    <row r="150" spans="1:2" ht="12.75">
      <c r="A150" s="71" t="s">
        <v>1314</v>
      </c>
      <c r="B150" s="65">
        <v>419</v>
      </c>
    </row>
    <row r="151" spans="1:2" ht="12.75">
      <c r="A151" s="71" t="s">
        <v>1315</v>
      </c>
      <c r="B151" s="66">
        <v>1571.71</v>
      </c>
    </row>
    <row r="152" spans="1:2" ht="12.75">
      <c r="A152" s="71" t="s">
        <v>1316</v>
      </c>
      <c r="B152" s="66">
        <v>2453.1</v>
      </c>
    </row>
    <row r="153" spans="1:2" ht="12.75">
      <c r="A153" s="71" t="s">
        <v>1317</v>
      </c>
      <c r="B153" s="65">
        <v>157.13</v>
      </c>
    </row>
    <row r="154" spans="1:2" ht="12.75">
      <c r="A154" s="71" t="s">
        <v>1318</v>
      </c>
      <c r="B154" s="65">
        <v>25</v>
      </c>
    </row>
    <row r="155" spans="1:2" ht="12.75">
      <c r="A155" s="71" t="s">
        <v>1319</v>
      </c>
      <c r="B155" s="65">
        <v>788.1</v>
      </c>
    </row>
    <row r="156" spans="1:2" ht="12.75">
      <c r="A156" s="71" t="s">
        <v>1320</v>
      </c>
      <c r="B156" s="66">
        <v>1375</v>
      </c>
    </row>
    <row r="157" spans="1:2" ht="12.75">
      <c r="A157" s="71" t="s">
        <v>1321</v>
      </c>
      <c r="B157" s="66">
        <v>1638</v>
      </c>
    </row>
    <row r="158" spans="1:2" ht="12.75">
      <c r="A158" s="71" t="s">
        <v>1322</v>
      </c>
      <c r="B158" s="66">
        <v>3086.15</v>
      </c>
    </row>
    <row r="159" spans="1:2" ht="12.75">
      <c r="A159" s="71" t="s">
        <v>1323</v>
      </c>
      <c r="B159" s="66">
        <v>2464.7</v>
      </c>
    </row>
    <row r="160" spans="1:2" ht="12.75">
      <c r="A160" s="71" t="s">
        <v>1324</v>
      </c>
      <c r="B160" s="66">
        <v>1917</v>
      </c>
    </row>
    <row r="161" spans="1:2" ht="12.75">
      <c r="A161" s="71" t="s">
        <v>1325</v>
      </c>
      <c r="B161" s="66">
        <v>1375</v>
      </c>
    </row>
    <row r="162" spans="1:2" ht="12.75">
      <c r="A162" s="71" t="s">
        <v>1326</v>
      </c>
      <c r="B162" s="65">
        <v>61.4</v>
      </c>
    </row>
    <row r="163" spans="1:2" ht="12.75">
      <c r="A163" s="71" t="s">
        <v>1327</v>
      </c>
      <c r="B163" s="66">
        <v>3200.69</v>
      </c>
    </row>
    <row r="164" spans="1:2" ht="12.75">
      <c r="A164" s="71" t="s">
        <v>1328</v>
      </c>
      <c r="B164" s="66">
        <v>1565.92</v>
      </c>
    </row>
    <row r="165" spans="1:2" ht="12.75">
      <c r="A165" s="71" t="s">
        <v>1329</v>
      </c>
      <c r="B165" s="66">
        <v>2577.9</v>
      </c>
    </row>
    <row r="166" spans="1:2" ht="12.75">
      <c r="A166" s="71" t="s">
        <v>1330</v>
      </c>
      <c r="B166" s="65">
        <v>72.2</v>
      </c>
    </row>
    <row r="167" spans="1:2" ht="12.75">
      <c r="A167" s="71" t="s">
        <v>1331</v>
      </c>
      <c r="B167" s="66">
        <v>2615.93</v>
      </c>
    </row>
    <row r="168" spans="1:2" ht="12.75">
      <c r="A168" s="71" t="s">
        <v>1332</v>
      </c>
      <c r="B168" s="66">
        <v>1271</v>
      </c>
    </row>
    <row r="169" spans="1:2" ht="12.75">
      <c r="A169" s="71" t="s">
        <v>1333</v>
      </c>
      <c r="B169" s="66">
        <v>3578</v>
      </c>
    </row>
    <row r="170" spans="1:2" ht="12.75">
      <c r="A170" s="71" t="s">
        <v>1334</v>
      </c>
      <c r="B170" s="66">
        <v>1324</v>
      </c>
    </row>
    <row r="171" spans="1:2" ht="12.75">
      <c r="A171" s="71" t="s">
        <v>1335</v>
      </c>
      <c r="B171" s="66">
        <v>2335</v>
      </c>
    </row>
    <row r="172" spans="1:2" ht="12.75">
      <c r="A172" s="71" t="s">
        <v>1336</v>
      </c>
      <c r="B172" s="65">
        <v>420</v>
      </c>
    </row>
    <row r="173" spans="1:2" ht="12.75">
      <c r="A173" s="71" t="s">
        <v>1337</v>
      </c>
      <c r="B173" s="66">
        <v>1820</v>
      </c>
    </row>
    <row r="174" spans="1:2" ht="12.75">
      <c r="A174" s="71" t="s">
        <v>1338</v>
      </c>
      <c r="B174" s="66">
        <v>1475.75</v>
      </c>
    </row>
    <row r="175" spans="1:2" ht="12.75">
      <c r="A175" s="71" t="s">
        <v>1339</v>
      </c>
      <c r="B175" s="66">
        <v>1092.2</v>
      </c>
    </row>
    <row r="176" spans="1:2" ht="12.75">
      <c r="A176" s="71" t="s">
        <v>1340</v>
      </c>
      <c r="B176" s="65">
        <v>711</v>
      </c>
    </row>
    <row r="177" spans="1:2" ht="12.75">
      <c r="A177" s="71" t="s">
        <v>1341</v>
      </c>
      <c r="B177" s="65">
        <v>974.5</v>
      </c>
    </row>
    <row r="178" spans="1:2" ht="12.75">
      <c r="A178" s="71" t="s">
        <v>1342</v>
      </c>
      <c r="B178" s="66">
        <v>1616.8</v>
      </c>
    </row>
    <row r="179" spans="1:2" ht="12.75">
      <c r="A179" s="71" t="s">
        <v>1343</v>
      </c>
      <c r="B179" s="65">
        <v>50.45</v>
      </c>
    </row>
    <row r="180" spans="1:2" ht="12.75">
      <c r="A180" s="71" t="s">
        <v>1344</v>
      </c>
      <c r="B180" s="65">
        <v>672.6</v>
      </c>
    </row>
    <row r="181" spans="1:2" ht="12.75">
      <c r="A181" s="71" t="s">
        <v>1345</v>
      </c>
      <c r="B181" s="66">
        <v>1111</v>
      </c>
    </row>
    <row r="182" spans="1:2" ht="12.75">
      <c r="A182" s="71" t="s">
        <v>1346</v>
      </c>
      <c r="B182" s="65">
        <v>835.09</v>
      </c>
    </row>
    <row r="183" spans="1:2" ht="12.75">
      <c r="A183" s="71" t="s">
        <v>1347</v>
      </c>
      <c r="B183" s="65">
        <v>896</v>
      </c>
    </row>
    <row r="184" spans="1:2" ht="12.75">
      <c r="A184" s="71" t="s">
        <v>1348</v>
      </c>
      <c r="B184" s="65">
        <v>95.01</v>
      </c>
    </row>
    <row r="185" spans="1:2" ht="12.75">
      <c r="A185" s="71" t="s">
        <v>1349</v>
      </c>
      <c r="B185" s="65">
        <v>955.55</v>
      </c>
    </row>
    <row r="186" spans="1:2" ht="12.75">
      <c r="A186" s="71" t="s">
        <v>1350</v>
      </c>
      <c r="B186" s="65">
        <v>455.54</v>
      </c>
    </row>
    <row r="187" spans="1:2" ht="12.75">
      <c r="A187" s="71" t="s">
        <v>1351</v>
      </c>
      <c r="B187" s="66">
        <v>1914</v>
      </c>
    </row>
    <row r="188" spans="1:2" ht="12.75">
      <c r="A188" s="71" t="s">
        <v>1352</v>
      </c>
      <c r="B188" s="65">
        <v>200.11</v>
      </c>
    </row>
    <row r="189" spans="1:2" ht="12.75">
      <c r="A189" s="71" t="s">
        <v>1353</v>
      </c>
      <c r="B189" s="65">
        <v>285</v>
      </c>
    </row>
    <row r="190" spans="1:2" ht="12.75">
      <c r="A190" s="71" t="s">
        <v>1354</v>
      </c>
      <c r="B190" s="65">
        <v>61</v>
      </c>
    </row>
    <row r="191" spans="1:2" ht="12.75">
      <c r="A191" s="71" t="s">
        <v>1355</v>
      </c>
      <c r="B191" s="66">
        <v>1398.5</v>
      </c>
    </row>
    <row r="192" spans="1:2" ht="12.75">
      <c r="A192" s="71" t="s">
        <v>1356</v>
      </c>
      <c r="B192" s="65">
        <v>262.04</v>
      </c>
    </row>
    <row r="193" spans="1:2" ht="12.75">
      <c r="A193" s="71" t="s">
        <v>1357</v>
      </c>
      <c r="B193" s="66">
        <v>1095.3</v>
      </c>
    </row>
    <row r="194" spans="1:2" ht="12.75">
      <c r="A194" s="71" t="s">
        <v>1358</v>
      </c>
      <c r="B194" s="66">
        <v>1201.8</v>
      </c>
    </row>
    <row r="195" spans="1:2" ht="12.75">
      <c r="A195" s="71" t="s">
        <v>1359</v>
      </c>
      <c r="B195" s="65">
        <v>47.5</v>
      </c>
    </row>
    <row r="196" spans="1:2" ht="12.75">
      <c r="A196" s="71" t="s">
        <v>1360</v>
      </c>
      <c r="B196" s="66">
        <v>1201</v>
      </c>
    </row>
    <row r="197" spans="1:2" ht="12.75">
      <c r="A197" s="71" t="s">
        <v>1361</v>
      </c>
      <c r="B197" s="66">
        <v>5392.85</v>
      </c>
    </row>
    <row r="198" spans="1:2" ht="12.75">
      <c r="A198" s="71" t="s">
        <v>1362</v>
      </c>
      <c r="B198" s="65">
        <v>392.39</v>
      </c>
    </row>
    <row r="199" spans="1:2" ht="12.75">
      <c r="A199" s="71" t="s">
        <v>1363</v>
      </c>
      <c r="B199" s="65">
        <v>347.52</v>
      </c>
    </row>
    <row r="200" spans="1:2" ht="12.75">
      <c r="A200" s="71" t="s">
        <v>1364</v>
      </c>
      <c r="B200" s="65">
        <v>393.5</v>
      </c>
    </row>
    <row r="201" spans="1:2" ht="12.75">
      <c r="A201" s="71" t="s">
        <v>1365</v>
      </c>
      <c r="B201" s="65">
        <v>683</v>
      </c>
    </row>
    <row r="202" spans="1:2" ht="12.75">
      <c r="A202" s="71" t="s">
        <v>1366</v>
      </c>
      <c r="B202" s="66">
        <v>3640.9</v>
      </c>
    </row>
    <row r="203" spans="1:2" ht="12.75">
      <c r="A203" s="71" t="s">
        <v>1367</v>
      </c>
      <c r="B203" s="66">
        <v>1282</v>
      </c>
    </row>
    <row r="204" spans="1:2" ht="12.75">
      <c r="A204" s="71" t="s">
        <v>1368</v>
      </c>
      <c r="B204" s="65">
        <v>493</v>
      </c>
    </row>
    <row r="205" spans="1:2" ht="12.75">
      <c r="A205" s="71" t="s">
        <v>1369</v>
      </c>
      <c r="B205" s="66">
        <v>1479</v>
      </c>
    </row>
    <row r="206" spans="1:2" ht="12.75">
      <c r="A206" s="71" t="s">
        <v>1370</v>
      </c>
      <c r="B206" s="65">
        <v>788.1</v>
      </c>
    </row>
    <row r="207" spans="1:2" ht="12.75">
      <c r="A207" s="71" t="s">
        <v>1371</v>
      </c>
      <c r="B207" s="65">
        <v>541.94</v>
      </c>
    </row>
    <row r="208" spans="1:2" ht="12.75">
      <c r="A208" s="71" t="s">
        <v>1372</v>
      </c>
      <c r="B208" s="65">
        <v>284.22</v>
      </c>
    </row>
    <row r="209" spans="1:2" ht="12.75">
      <c r="A209" s="71" t="s">
        <v>1373</v>
      </c>
      <c r="B209" s="65">
        <v>11.5</v>
      </c>
    </row>
    <row r="210" spans="1:2" ht="12.75">
      <c r="A210" s="71" t="s">
        <v>1374</v>
      </c>
      <c r="B210" s="65">
        <v>392</v>
      </c>
    </row>
    <row r="211" spans="1:2" ht="12.75">
      <c r="A211" s="71" t="s">
        <v>1375</v>
      </c>
      <c r="B211" s="65">
        <v>950.29</v>
      </c>
    </row>
    <row r="212" spans="1:2" ht="12.75">
      <c r="A212" s="71" t="s">
        <v>1376</v>
      </c>
      <c r="B212" s="65">
        <v>93.15</v>
      </c>
    </row>
    <row r="213" spans="1:2" ht="12.75">
      <c r="A213" s="71" t="s">
        <v>1377</v>
      </c>
      <c r="B213" s="66">
        <v>7027.39</v>
      </c>
    </row>
    <row r="214" spans="1:2" ht="12.75">
      <c r="A214" s="71" t="s">
        <v>1378</v>
      </c>
      <c r="B214" s="65">
        <v>833.88</v>
      </c>
    </row>
    <row r="215" spans="1:2" ht="12.75">
      <c r="A215" s="71" t="s">
        <v>1379</v>
      </c>
      <c r="B215" s="66">
        <v>2025</v>
      </c>
    </row>
    <row r="216" spans="1:2" ht="12.75">
      <c r="A216" s="71" t="s">
        <v>1380</v>
      </c>
      <c r="B216" s="65">
        <v>682</v>
      </c>
    </row>
    <row r="217" spans="1:2" ht="12.75">
      <c r="A217" s="71" t="s">
        <v>1381</v>
      </c>
      <c r="B217" s="66">
        <v>1380</v>
      </c>
    </row>
    <row r="218" spans="1:2" ht="12.75">
      <c r="A218" s="71" t="s">
        <v>1382</v>
      </c>
      <c r="B218" s="66">
        <v>5323.44</v>
      </c>
    </row>
    <row r="219" spans="1:2" ht="12.75">
      <c r="A219" s="71" t="s">
        <v>1383</v>
      </c>
      <c r="B219" s="65">
        <v>88.97</v>
      </c>
    </row>
    <row r="220" spans="1:2" ht="12.75">
      <c r="A220" s="71" t="s">
        <v>1384</v>
      </c>
      <c r="B220" s="65">
        <v>395.2</v>
      </c>
    </row>
    <row r="221" spans="1:2" ht="12.75">
      <c r="A221" s="71" t="s">
        <v>1385</v>
      </c>
      <c r="B221" s="65">
        <v>925</v>
      </c>
    </row>
    <row r="222" spans="1:2" ht="12.75">
      <c r="A222" s="71" t="s">
        <v>1386</v>
      </c>
      <c r="B222" s="65">
        <v>771</v>
      </c>
    </row>
    <row r="223" spans="1:2" ht="12.75">
      <c r="A223" s="71" t="s">
        <v>1387</v>
      </c>
      <c r="B223" s="66">
        <v>1354.46</v>
      </c>
    </row>
    <row r="224" spans="1:2" ht="12.75">
      <c r="A224" s="71" t="s">
        <v>1388</v>
      </c>
      <c r="B224" s="66">
        <v>1843</v>
      </c>
    </row>
    <row r="225" spans="1:2" ht="12.75">
      <c r="A225" s="71" t="s">
        <v>1389</v>
      </c>
      <c r="B225" s="66">
        <v>9707</v>
      </c>
    </row>
    <row r="226" spans="1:2" ht="12.75">
      <c r="A226" s="71" t="s">
        <v>1390</v>
      </c>
      <c r="B226" s="66">
        <v>1723</v>
      </c>
    </row>
    <row r="227" spans="1:2" ht="12.75">
      <c r="A227" s="71" t="s">
        <v>1391</v>
      </c>
      <c r="B227" s="66">
        <v>1230</v>
      </c>
    </row>
    <row r="228" spans="1:2" ht="12.75">
      <c r="A228" s="71" t="s">
        <v>1392</v>
      </c>
      <c r="B228" s="66">
        <v>4275</v>
      </c>
    </row>
    <row r="229" spans="1:2" ht="12.75">
      <c r="A229" s="71" t="s">
        <v>1393</v>
      </c>
      <c r="B229" s="65">
        <v>512</v>
      </c>
    </row>
    <row r="230" spans="1:2" ht="12.75">
      <c r="A230" s="71" t="s">
        <v>1394</v>
      </c>
      <c r="B230" s="65">
        <v>684</v>
      </c>
    </row>
    <row r="231" spans="1:2" ht="12.75">
      <c r="A231" s="71" t="s">
        <v>1395</v>
      </c>
      <c r="B231" s="66">
        <v>1883</v>
      </c>
    </row>
    <row r="232" spans="1:2" ht="12.75">
      <c r="A232" s="71" t="s">
        <v>1396</v>
      </c>
      <c r="B232" s="66">
        <v>4390.92</v>
      </c>
    </row>
    <row r="233" spans="1:2" ht="12.75">
      <c r="A233" s="71" t="s">
        <v>1397</v>
      </c>
      <c r="B233" s="65">
        <v>131</v>
      </c>
    </row>
    <row r="234" spans="1:2" ht="12.75">
      <c r="A234" s="71" t="s">
        <v>1398</v>
      </c>
      <c r="B234" s="65">
        <v>582.4</v>
      </c>
    </row>
    <row r="235" spans="1:2" ht="12.75">
      <c r="A235" s="71" t="s">
        <v>1399</v>
      </c>
      <c r="B235" s="65">
        <v>49</v>
      </c>
    </row>
    <row r="236" spans="1:2" ht="12.75">
      <c r="A236" s="71" t="s">
        <v>1400</v>
      </c>
      <c r="B236" s="66">
        <v>1886</v>
      </c>
    </row>
    <row r="237" spans="1:2" ht="12.75">
      <c r="A237" s="71" t="s">
        <v>1401</v>
      </c>
      <c r="B237" s="65">
        <v>49</v>
      </c>
    </row>
    <row r="238" spans="1:2" ht="12.75">
      <c r="A238" s="71" t="s">
        <v>1402</v>
      </c>
      <c r="B238" s="66">
        <v>1465</v>
      </c>
    </row>
    <row r="239" spans="1:2" ht="12.75">
      <c r="A239" s="71" t="s">
        <v>1403</v>
      </c>
      <c r="B239" s="65">
        <v>106</v>
      </c>
    </row>
    <row r="240" spans="1:2" ht="12.75">
      <c r="A240" s="71" t="s">
        <v>1404</v>
      </c>
      <c r="B240" s="66">
        <v>1344</v>
      </c>
    </row>
    <row r="241" spans="1:2" ht="12.75">
      <c r="A241" s="71" t="s">
        <v>1405</v>
      </c>
      <c r="B241" s="65">
        <v>161</v>
      </c>
    </row>
    <row r="242" spans="1:2" ht="12.75">
      <c r="A242" s="71" t="s">
        <v>1406</v>
      </c>
      <c r="B242" s="66">
        <v>3100</v>
      </c>
    </row>
    <row r="243" spans="1:2" ht="12.75">
      <c r="A243" s="71" t="s">
        <v>1407</v>
      </c>
      <c r="B243" s="65">
        <v>948.5</v>
      </c>
    </row>
    <row r="244" spans="1:2" ht="12.75">
      <c r="A244" s="71" t="s">
        <v>1408</v>
      </c>
      <c r="B244" s="65">
        <v>168</v>
      </c>
    </row>
    <row r="245" spans="1:2" ht="12.75">
      <c r="A245" s="71" t="s">
        <v>1409</v>
      </c>
      <c r="B245" s="65">
        <v>524</v>
      </c>
    </row>
    <row r="246" spans="1:2" ht="12.75">
      <c r="A246" s="71" t="s">
        <v>1410</v>
      </c>
      <c r="B246" s="65">
        <v>76</v>
      </c>
    </row>
    <row r="247" spans="1:2" ht="12.75">
      <c r="A247" s="71" t="s">
        <v>1411</v>
      </c>
      <c r="B247" s="65">
        <v>101</v>
      </c>
    </row>
    <row r="248" spans="1:2" ht="12.75">
      <c r="A248" s="71" t="s">
        <v>1412</v>
      </c>
      <c r="B248" s="65">
        <v>378</v>
      </c>
    </row>
    <row r="249" spans="1:2" ht="12.75">
      <c r="A249" s="71" t="s">
        <v>1413</v>
      </c>
      <c r="B249" s="65">
        <v>295</v>
      </c>
    </row>
    <row r="250" spans="1:2" ht="12.75">
      <c r="A250" s="71" t="s">
        <v>1414</v>
      </c>
      <c r="B250" s="66">
        <v>1263</v>
      </c>
    </row>
    <row r="251" spans="1:2" ht="12.75">
      <c r="A251" s="71" t="s">
        <v>1415</v>
      </c>
      <c r="B251" s="66">
        <v>2570</v>
      </c>
    </row>
    <row r="252" spans="1:2" ht="12.75">
      <c r="A252" s="71" t="s">
        <v>1416</v>
      </c>
      <c r="B252" s="65">
        <v>234</v>
      </c>
    </row>
    <row r="253" spans="1:2" ht="12.75">
      <c r="A253" s="71" t="s">
        <v>1417</v>
      </c>
      <c r="B253" s="65">
        <v>583</v>
      </c>
    </row>
    <row r="254" spans="1:2" ht="12.75">
      <c r="A254" s="71" t="s">
        <v>1418</v>
      </c>
      <c r="B254" s="65">
        <v>826</v>
      </c>
    </row>
    <row r="255" spans="1:2" ht="12.75">
      <c r="A255" s="71" t="s">
        <v>1419</v>
      </c>
      <c r="B255" s="66">
        <v>3122</v>
      </c>
    </row>
    <row r="256" spans="1:2" ht="12.75">
      <c r="A256" s="71" t="s">
        <v>1420</v>
      </c>
      <c r="B256" s="65">
        <v>76</v>
      </c>
    </row>
    <row r="257" spans="1:2" ht="12.75">
      <c r="A257" s="71" t="s">
        <v>1421</v>
      </c>
      <c r="B257" s="66">
        <v>1743</v>
      </c>
    </row>
    <row r="258" spans="1:2" ht="12.75">
      <c r="A258" s="71" t="s">
        <v>1422</v>
      </c>
      <c r="B258" s="65">
        <v>768</v>
      </c>
    </row>
    <row r="259" spans="1:2" ht="12.75">
      <c r="A259" s="71" t="s">
        <v>1423</v>
      </c>
      <c r="B259" s="65">
        <v>142</v>
      </c>
    </row>
    <row r="260" spans="1:2" ht="12.75">
      <c r="A260" s="71" t="s">
        <v>1424</v>
      </c>
      <c r="B260" s="65">
        <v>49</v>
      </c>
    </row>
    <row r="261" spans="1:2" ht="12.75">
      <c r="A261" s="71" t="s">
        <v>1425</v>
      </c>
      <c r="B261" s="65">
        <v>812</v>
      </c>
    </row>
    <row r="262" spans="1:2" ht="12.75">
      <c r="A262" s="71" t="s">
        <v>1426</v>
      </c>
      <c r="B262" s="66">
        <v>1688</v>
      </c>
    </row>
    <row r="263" spans="1:2" ht="12.75">
      <c r="A263" s="71" t="s">
        <v>1427</v>
      </c>
      <c r="B263" s="65">
        <v>345</v>
      </c>
    </row>
    <row r="264" spans="1:2" ht="12.75">
      <c r="A264" s="71" t="s">
        <v>1428</v>
      </c>
      <c r="B264" s="66">
        <v>1019</v>
      </c>
    </row>
    <row r="265" spans="1:2" ht="12.75">
      <c r="A265" s="71" t="s">
        <v>1429</v>
      </c>
      <c r="B265" s="65">
        <v>770</v>
      </c>
    </row>
    <row r="266" spans="1:2" ht="12.75">
      <c r="A266" s="71" t="s">
        <v>1430</v>
      </c>
      <c r="B266" s="66">
        <v>1979</v>
      </c>
    </row>
    <row r="267" spans="1:2" ht="12.75">
      <c r="A267" s="71" t="s">
        <v>1431</v>
      </c>
      <c r="B267" s="66">
        <v>1540</v>
      </c>
    </row>
    <row r="268" spans="1:2" ht="12.75">
      <c r="A268" s="71" t="s">
        <v>1432</v>
      </c>
      <c r="B268" s="65">
        <v>26</v>
      </c>
    </row>
    <row r="269" spans="1:2" ht="12.75">
      <c r="A269" s="71" t="s">
        <v>1433</v>
      </c>
      <c r="B269" s="66">
        <v>2136</v>
      </c>
    </row>
    <row r="270" spans="1:2" ht="12.75">
      <c r="A270" s="71" t="s">
        <v>1434</v>
      </c>
      <c r="B270" s="66">
        <v>1430</v>
      </c>
    </row>
    <row r="271" spans="1:2" ht="12.75">
      <c r="A271" s="71" t="s">
        <v>1435</v>
      </c>
      <c r="B271" s="65">
        <v>140</v>
      </c>
    </row>
    <row r="272" spans="1:2" ht="12.75">
      <c r="A272" s="71" t="s">
        <v>1436</v>
      </c>
      <c r="B272" s="66">
        <v>3715</v>
      </c>
    </row>
    <row r="273" spans="1:2" ht="12.75">
      <c r="A273" s="71" t="s">
        <v>1437</v>
      </c>
      <c r="B273" s="66">
        <v>1860</v>
      </c>
    </row>
    <row r="274" spans="1:2" ht="12.75">
      <c r="A274" s="71" t="s">
        <v>1438</v>
      </c>
      <c r="B274" s="65">
        <v>335</v>
      </c>
    </row>
    <row r="275" spans="1:2" ht="12.75">
      <c r="A275" s="71" t="s">
        <v>1439</v>
      </c>
      <c r="B275" s="66">
        <v>1208</v>
      </c>
    </row>
    <row r="276" spans="1:2" ht="12.75">
      <c r="A276" s="71" t="s">
        <v>1440</v>
      </c>
      <c r="B276" s="66">
        <v>3100</v>
      </c>
    </row>
    <row r="277" spans="1:2" ht="12.75">
      <c r="A277" s="71" t="s">
        <v>1441</v>
      </c>
      <c r="B277" s="65">
        <v>418</v>
      </c>
    </row>
    <row r="278" spans="1:2" ht="12.75">
      <c r="A278" s="71" t="s">
        <v>1442</v>
      </c>
      <c r="B278" s="66">
        <v>1250</v>
      </c>
    </row>
    <row r="279" spans="1:2" ht="12.75">
      <c r="A279" s="71" t="s">
        <v>1443</v>
      </c>
      <c r="B279" s="65">
        <v>683</v>
      </c>
    </row>
    <row r="280" spans="1:2" ht="12.75">
      <c r="A280" s="71" t="s">
        <v>1444</v>
      </c>
      <c r="B280" s="66">
        <v>2885</v>
      </c>
    </row>
    <row r="281" spans="1:2" ht="12.75">
      <c r="A281" s="71" t="s">
        <v>1445</v>
      </c>
      <c r="B281" s="65">
        <v>820</v>
      </c>
    </row>
    <row r="282" spans="1:2" ht="12.75">
      <c r="A282" s="71" t="s">
        <v>1446</v>
      </c>
      <c r="B282" s="66">
        <v>2080</v>
      </c>
    </row>
    <row r="283" spans="1:2" ht="12.75">
      <c r="A283" s="71" t="s">
        <v>1447</v>
      </c>
      <c r="B283" s="66">
        <v>2450</v>
      </c>
    </row>
    <row r="284" spans="1:2" ht="12.75">
      <c r="A284" s="71" t="s">
        <v>1448</v>
      </c>
      <c r="B284" s="66">
        <v>1140</v>
      </c>
    </row>
    <row r="285" spans="1:2" ht="12.75">
      <c r="A285" s="71" t="s">
        <v>1449</v>
      </c>
      <c r="B285" s="66">
        <v>4666</v>
      </c>
    </row>
    <row r="286" spans="1:2" ht="12.75">
      <c r="A286" s="71" t="s">
        <v>1450</v>
      </c>
      <c r="B286" s="66">
        <v>1494</v>
      </c>
    </row>
    <row r="287" spans="1:2" ht="12.75">
      <c r="A287" s="71" t="s">
        <v>1451</v>
      </c>
      <c r="B287" s="66">
        <v>1478</v>
      </c>
    </row>
    <row r="288" spans="1:2" ht="12.75">
      <c r="A288" s="71" t="s">
        <v>1452</v>
      </c>
      <c r="B288" s="65">
        <v>816</v>
      </c>
    </row>
    <row r="289" spans="1:2" ht="12.75">
      <c r="A289" s="71" t="s">
        <v>1453</v>
      </c>
      <c r="B289" s="65">
        <v>520</v>
      </c>
    </row>
    <row r="290" spans="1:2" ht="12.75">
      <c r="A290" s="71" t="s">
        <v>1454</v>
      </c>
      <c r="B290" s="65">
        <v>305</v>
      </c>
    </row>
    <row r="291" spans="1:2" ht="12.75">
      <c r="A291" s="71" t="s">
        <v>1455</v>
      </c>
      <c r="B291" s="65">
        <v>503</v>
      </c>
    </row>
    <row r="292" spans="1:2" ht="12.75">
      <c r="A292" s="71" t="s">
        <v>1456</v>
      </c>
      <c r="B292" s="66">
        <v>1420</v>
      </c>
    </row>
    <row r="293" spans="1:2" ht="12.75">
      <c r="A293" s="71" t="s">
        <v>1457</v>
      </c>
      <c r="B293" s="65">
        <v>358</v>
      </c>
    </row>
    <row r="294" spans="1:2" ht="12.75">
      <c r="A294" s="71" t="s">
        <v>1458</v>
      </c>
      <c r="B294" s="65">
        <v>347</v>
      </c>
    </row>
    <row r="295" spans="1:2" ht="12.75">
      <c r="A295" s="71" t="s">
        <v>1459</v>
      </c>
      <c r="B295" s="66">
        <v>2075</v>
      </c>
    </row>
    <row r="296" spans="1:2" ht="12.75">
      <c r="A296" s="71" t="s">
        <v>1460</v>
      </c>
      <c r="B296" s="66">
        <v>1840</v>
      </c>
    </row>
    <row r="297" spans="1:2" ht="12.75">
      <c r="A297" s="71" t="s">
        <v>1461</v>
      </c>
      <c r="B297" s="66">
        <v>2090</v>
      </c>
    </row>
    <row r="298" spans="1:2" ht="12.75">
      <c r="A298" s="71" t="s">
        <v>1462</v>
      </c>
      <c r="B298" s="66">
        <v>1250</v>
      </c>
    </row>
    <row r="299" spans="1:2" ht="12.75">
      <c r="A299" s="71" t="s">
        <v>1463</v>
      </c>
      <c r="B299" s="66">
        <v>1420</v>
      </c>
    </row>
    <row r="300" spans="1:2" ht="12.75">
      <c r="A300" s="71" t="s">
        <v>1464</v>
      </c>
      <c r="B300" s="66">
        <v>1630</v>
      </c>
    </row>
    <row r="301" spans="1:2" ht="12.75">
      <c r="A301" s="71" t="s">
        <v>1465</v>
      </c>
      <c r="B301" s="66">
        <v>1900</v>
      </c>
    </row>
    <row r="302" spans="1:2" ht="12.75">
      <c r="A302" s="71" t="s">
        <v>1466</v>
      </c>
      <c r="B302" s="65">
        <v>205</v>
      </c>
    </row>
    <row r="303" spans="1:2" ht="12.75">
      <c r="A303" s="71" t="s">
        <v>1467</v>
      </c>
      <c r="B303" s="65">
        <v>685</v>
      </c>
    </row>
    <row r="304" spans="1:2" ht="12.75">
      <c r="A304" s="71" t="s">
        <v>1468</v>
      </c>
      <c r="B304" s="66">
        <v>2055</v>
      </c>
    </row>
    <row r="305" spans="1:2" ht="12.75">
      <c r="A305" s="71" t="s">
        <v>1469</v>
      </c>
      <c r="B305" s="66">
        <v>2055</v>
      </c>
    </row>
    <row r="306" spans="1:2" ht="12.75">
      <c r="A306" s="71" t="s">
        <v>1470</v>
      </c>
      <c r="B306" s="66">
        <v>2560</v>
      </c>
    </row>
    <row r="307" spans="1:2" ht="12.75">
      <c r="A307" s="71" t="s">
        <v>1471</v>
      </c>
      <c r="B307" s="65">
        <v>558</v>
      </c>
    </row>
    <row r="308" spans="1:2" ht="12.75">
      <c r="A308" s="71" t="s">
        <v>1472</v>
      </c>
      <c r="B308" s="65">
        <v>231</v>
      </c>
    </row>
    <row r="309" spans="1:2" ht="12.75">
      <c r="A309" s="71" t="s">
        <v>1473</v>
      </c>
      <c r="B309" s="66">
        <v>1130</v>
      </c>
    </row>
    <row r="310" spans="1:2" ht="12.75">
      <c r="A310" s="71" t="s">
        <v>1474</v>
      </c>
      <c r="B310" s="66">
        <v>1160</v>
      </c>
    </row>
    <row r="311" spans="1:2" ht="12.75">
      <c r="A311" s="71" t="s">
        <v>1475</v>
      </c>
      <c r="B311" s="65">
        <v>41</v>
      </c>
    </row>
    <row r="312" spans="1:2" ht="12.75">
      <c r="A312" s="71" t="s">
        <v>1476</v>
      </c>
      <c r="B312" s="65">
        <v>29</v>
      </c>
    </row>
    <row r="313" spans="1:2" ht="12.75">
      <c r="A313" s="71" t="s">
        <v>1477</v>
      </c>
      <c r="B313" s="65">
        <v>409</v>
      </c>
    </row>
    <row r="314" spans="1:2" ht="12.75">
      <c r="A314" s="71" t="s">
        <v>1478</v>
      </c>
      <c r="B314" s="65">
        <v>333</v>
      </c>
    </row>
    <row r="315" spans="1:2" ht="12.75">
      <c r="A315" s="71" t="s">
        <v>1479</v>
      </c>
      <c r="B315" s="66">
        <v>4970</v>
      </c>
    </row>
    <row r="316" spans="1:2" ht="12.75">
      <c r="A316" s="71" t="s">
        <v>1480</v>
      </c>
      <c r="B316" s="66">
        <v>2445</v>
      </c>
    </row>
    <row r="317" spans="1:2" ht="12.75">
      <c r="A317" s="71" t="s">
        <v>1481</v>
      </c>
      <c r="B317" s="66">
        <v>8641</v>
      </c>
    </row>
    <row r="318" spans="1:2" ht="12.75">
      <c r="A318" s="71" t="s">
        <v>1482</v>
      </c>
      <c r="B318" s="65">
        <v>253</v>
      </c>
    </row>
    <row r="319" spans="1:2" ht="12.75">
      <c r="A319" s="71" t="s">
        <v>1483</v>
      </c>
      <c r="B319" s="65">
        <v>764</v>
      </c>
    </row>
    <row r="320" spans="1:2" ht="12.75">
      <c r="A320" s="71" t="s">
        <v>1484</v>
      </c>
      <c r="B320" s="65">
        <v>252</v>
      </c>
    </row>
    <row r="321" spans="1:2" ht="12.75">
      <c r="A321" s="71" t="s">
        <v>1485</v>
      </c>
      <c r="B321" s="65">
        <v>619</v>
      </c>
    </row>
    <row r="322" spans="1:2" ht="12.75">
      <c r="A322" s="71" t="s">
        <v>1486</v>
      </c>
      <c r="B322" s="66">
        <v>1565</v>
      </c>
    </row>
    <row r="323" spans="1:2" ht="12.75">
      <c r="A323" s="71" t="s">
        <v>1487</v>
      </c>
      <c r="B323" s="65">
        <v>358</v>
      </c>
    </row>
    <row r="324" spans="1:2" ht="12.75">
      <c r="A324" s="71" t="s">
        <v>1488</v>
      </c>
      <c r="B324" s="65">
        <v>106</v>
      </c>
    </row>
    <row r="325" spans="1:2" ht="12.75">
      <c r="A325" s="71" t="s">
        <v>1489</v>
      </c>
      <c r="B325" s="65">
        <v>332</v>
      </c>
    </row>
    <row r="326" spans="1:2" ht="12.75">
      <c r="A326" s="71" t="s">
        <v>1490</v>
      </c>
      <c r="B326" s="66">
        <v>1435</v>
      </c>
    </row>
    <row r="327" spans="1:2" ht="12.75">
      <c r="A327" s="71" t="s">
        <v>1491</v>
      </c>
      <c r="B327" s="65">
        <v>575</v>
      </c>
    </row>
    <row r="328" spans="1:2" ht="12.75">
      <c r="A328" s="71" t="s">
        <v>1492</v>
      </c>
      <c r="B328" s="66">
        <v>1428</v>
      </c>
    </row>
    <row r="329" spans="1:2" ht="12.75">
      <c r="A329" s="71" t="s">
        <v>1493</v>
      </c>
      <c r="B329" s="66">
        <v>3344</v>
      </c>
    </row>
    <row r="330" spans="1:2" ht="12.75">
      <c r="A330" s="71" t="s">
        <v>1494</v>
      </c>
      <c r="B330" s="65">
        <v>83</v>
      </c>
    </row>
    <row r="331" spans="1:2" ht="12.75">
      <c r="A331" s="71" t="s">
        <v>1495</v>
      </c>
      <c r="B331" s="66">
        <v>1968</v>
      </c>
    </row>
    <row r="332" spans="1:2" ht="12.75">
      <c r="A332" s="71" t="s">
        <v>1496</v>
      </c>
      <c r="B332" s="66">
        <v>2043</v>
      </c>
    </row>
    <row r="333" spans="1:2" ht="12.75">
      <c r="A333" s="71" t="s">
        <v>1497</v>
      </c>
      <c r="B333" s="66">
        <v>1258</v>
      </c>
    </row>
    <row r="334" spans="1:2" ht="12.75">
      <c r="A334" s="71" t="s">
        <v>1498</v>
      </c>
      <c r="B334" s="65">
        <v>81</v>
      </c>
    </row>
    <row r="335" spans="1:2" ht="12.75">
      <c r="A335" s="71" t="s">
        <v>1499</v>
      </c>
      <c r="B335" s="65">
        <v>27</v>
      </c>
    </row>
    <row r="336" spans="1:2" ht="12.75">
      <c r="A336" s="71" t="s">
        <v>1500</v>
      </c>
      <c r="B336" s="65">
        <v>31</v>
      </c>
    </row>
    <row r="337" spans="1:2" ht="12.75">
      <c r="A337" s="71" t="s">
        <v>1501</v>
      </c>
      <c r="B337" s="65">
        <v>823</v>
      </c>
    </row>
    <row r="338" spans="1:2" ht="12.75">
      <c r="A338" s="71" t="s">
        <v>1502</v>
      </c>
      <c r="B338" s="66">
        <v>1665</v>
      </c>
    </row>
    <row r="339" spans="1:2" ht="12.75">
      <c r="A339" s="71" t="s">
        <v>1503</v>
      </c>
      <c r="B339" s="65">
        <v>783</v>
      </c>
    </row>
    <row r="340" spans="1:2" ht="12.75">
      <c r="A340" s="71" t="s">
        <v>1504</v>
      </c>
      <c r="B340" s="66">
        <v>4337</v>
      </c>
    </row>
    <row r="341" spans="1:2" ht="12.75">
      <c r="A341" s="71" t="s">
        <v>1505</v>
      </c>
      <c r="B341" s="65">
        <v>149</v>
      </c>
    </row>
    <row r="342" spans="1:2" ht="12.75">
      <c r="A342" s="71" t="s">
        <v>1506</v>
      </c>
      <c r="B342" s="65">
        <v>591</v>
      </c>
    </row>
    <row r="343" spans="1:2" ht="12.75">
      <c r="A343" s="71" t="s">
        <v>1507</v>
      </c>
      <c r="B343" s="65">
        <v>180</v>
      </c>
    </row>
    <row r="344" spans="1:2" ht="12.75">
      <c r="A344" s="71" t="s">
        <v>1508</v>
      </c>
      <c r="B344" s="66">
        <v>1508</v>
      </c>
    </row>
    <row r="345" spans="1:2" ht="12.75">
      <c r="A345" s="71" t="s">
        <v>1509</v>
      </c>
      <c r="B345" s="66">
        <v>2390</v>
      </c>
    </row>
    <row r="346" spans="1:2" ht="12.75">
      <c r="A346" s="71" t="s">
        <v>1510</v>
      </c>
      <c r="B346" s="66">
        <v>1596</v>
      </c>
    </row>
    <row r="347" spans="1:2" ht="12.75">
      <c r="A347" s="71" t="s">
        <v>1511</v>
      </c>
      <c r="B347" s="65">
        <v>918</v>
      </c>
    </row>
    <row r="348" spans="1:2" ht="12.75">
      <c r="A348" s="71" t="s">
        <v>1512</v>
      </c>
      <c r="B348" s="65">
        <v>31</v>
      </c>
    </row>
    <row r="349" spans="1:2" ht="12.75">
      <c r="A349" s="71" t="s">
        <v>1513</v>
      </c>
      <c r="B349" s="65">
        <v>159</v>
      </c>
    </row>
    <row r="350" spans="1:2" ht="12.75">
      <c r="A350" s="71" t="s">
        <v>1514</v>
      </c>
      <c r="B350" s="66">
        <v>2056</v>
      </c>
    </row>
    <row r="351" spans="1:2" ht="12.75">
      <c r="A351" s="71" t="s">
        <v>1515</v>
      </c>
      <c r="B351" s="65">
        <v>832</v>
      </c>
    </row>
    <row r="352" spans="1:2" ht="12.75">
      <c r="A352" s="71" t="s">
        <v>1516</v>
      </c>
      <c r="B352" s="66">
        <v>3963</v>
      </c>
    </row>
    <row r="353" spans="1:2" ht="12.75">
      <c r="A353" s="71" t="s">
        <v>1517</v>
      </c>
      <c r="B353" s="65">
        <v>997</v>
      </c>
    </row>
    <row r="354" spans="1:2" ht="12.75">
      <c r="A354" s="71" t="s">
        <v>1518</v>
      </c>
      <c r="B354" s="65">
        <v>600</v>
      </c>
    </row>
    <row r="355" spans="1:2" ht="12.75">
      <c r="A355" s="71" t="s">
        <v>1519</v>
      </c>
      <c r="B355" s="65">
        <v>164</v>
      </c>
    </row>
    <row r="356" spans="1:2" ht="12.75">
      <c r="A356" s="71" t="s">
        <v>1520</v>
      </c>
      <c r="B356" s="65">
        <v>224.5</v>
      </c>
    </row>
    <row r="357" spans="1:2" ht="12.75">
      <c r="A357" s="71" t="s">
        <v>1521</v>
      </c>
      <c r="B357" s="65">
        <v>149</v>
      </c>
    </row>
    <row r="358" spans="1:2" ht="12.75">
      <c r="A358" s="71" t="s">
        <v>1522</v>
      </c>
      <c r="B358" s="65">
        <v>129</v>
      </c>
    </row>
    <row r="359" spans="1:2" ht="12.75">
      <c r="A359" s="71" t="s">
        <v>1523</v>
      </c>
      <c r="B359" s="65">
        <v>240</v>
      </c>
    </row>
    <row r="360" spans="1:2" ht="12.75">
      <c r="A360" s="71" t="s">
        <v>1524</v>
      </c>
      <c r="B360" s="65">
        <v>200</v>
      </c>
    </row>
    <row r="361" spans="1:2" ht="12.75">
      <c r="A361" s="71" t="s">
        <v>1525</v>
      </c>
      <c r="B361" s="66">
        <v>2058</v>
      </c>
    </row>
    <row r="362" spans="1:2" ht="12.75">
      <c r="A362" s="71" t="s">
        <v>1526</v>
      </c>
      <c r="B362" s="65">
        <v>259</v>
      </c>
    </row>
    <row r="363" spans="1:2" ht="12.75">
      <c r="A363" s="71" t="s">
        <v>1527</v>
      </c>
      <c r="B363" s="66">
        <v>1267</v>
      </c>
    </row>
    <row r="364" spans="1:2" ht="12.75">
      <c r="A364" s="71" t="s">
        <v>1528</v>
      </c>
      <c r="B364" s="65">
        <v>262</v>
      </c>
    </row>
    <row r="365" spans="1:2" ht="12.75">
      <c r="A365" s="71" t="s">
        <v>1529</v>
      </c>
      <c r="B365" s="65">
        <v>540</v>
      </c>
    </row>
    <row r="366" spans="1:2" ht="12.75">
      <c r="A366" s="71" t="s">
        <v>1530</v>
      </c>
      <c r="B366" s="65">
        <v>232</v>
      </c>
    </row>
    <row r="367" spans="1:2" ht="12.75">
      <c r="A367" s="71" t="s">
        <v>1531</v>
      </c>
      <c r="B367" s="66">
        <v>1106</v>
      </c>
    </row>
    <row r="368" spans="1:2" ht="12.75">
      <c r="A368" s="71" t="s">
        <v>1532</v>
      </c>
      <c r="B368" s="65">
        <v>327</v>
      </c>
    </row>
    <row r="369" spans="1:2" ht="12.75">
      <c r="A369" s="71" t="s">
        <v>1533</v>
      </c>
      <c r="B369" s="65">
        <v>115</v>
      </c>
    </row>
    <row r="370" spans="1:2" ht="12.75">
      <c r="A370" s="71" t="s">
        <v>1534</v>
      </c>
      <c r="B370" s="66">
        <v>3637</v>
      </c>
    </row>
    <row r="371" spans="1:2" ht="12.75">
      <c r="A371" s="71" t="s">
        <v>1535</v>
      </c>
      <c r="B371" s="66">
        <v>4005</v>
      </c>
    </row>
    <row r="372" spans="1:2" ht="12.75">
      <c r="A372" s="71" t="s">
        <v>1536</v>
      </c>
      <c r="B372" s="65">
        <v>493</v>
      </c>
    </row>
    <row r="373" spans="1:2" ht="12.75">
      <c r="A373" s="71" t="s">
        <v>1537</v>
      </c>
      <c r="B373" s="65">
        <v>196</v>
      </c>
    </row>
    <row r="374" spans="1:2" ht="12.75">
      <c r="A374" s="71" t="s">
        <v>1538</v>
      </c>
      <c r="B374" s="65">
        <v>163</v>
      </c>
    </row>
    <row r="375" spans="1:2" ht="12.75">
      <c r="A375" s="71" t="s">
        <v>1539</v>
      </c>
      <c r="B375" s="66">
        <v>2125</v>
      </c>
    </row>
    <row r="376" spans="1:2" ht="12.75">
      <c r="A376" s="71" t="s">
        <v>1540</v>
      </c>
      <c r="B376" s="66">
        <v>1445</v>
      </c>
    </row>
    <row r="377" spans="1:2" ht="12.75">
      <c r="A377" s="71" t="s">
        <v>1541</v>
      </c>
      <c r="B377" s="66">
        <v>3240</v>
      </c>
    </row>
    <row r="378" spans="1:2" ht="12.75">
      <c r="A378" s="71" t="s">
        <v>1542</v>
      </c>
      <c r="B378" s="65">
        <v>962</v>
      </c>
    </row>
    <row r="379" spans="1:2" ht="12.75">
      <c r="A379" s="71" t="s">
        <v>1543</v>
      </c>
      <c r="B379" s="65">
        <v>168</v>
      </c>
    </row>
    <row r="380" spans="1:2" ht="12.75">
      <c r="A380" s="71" t="s">
        <v>1544</v>
      </c>
      <c r="B380" s="65">
        <v>777</v>
      </c>
    </row>
    <row r="381" spans="1:2" ht="12.75">
      <c r="A381" s="71" t="s">
        <v>1545</v>
      </c>
      <c r="B381" s="65">
        <v>151</v>
      </c>
    </row>
    <row r="382" spans="1:2" ht="12.75">
      <c r="A382" s="71" t="s">
        <v>1546</v>
      </c>
      <c r="B382" s="65">
        <v>185</v>
      </c>
    </row>
    <row r="383" spans="1:2" ht="12.75">
      <c r="A383" s="71" t="s">
        <v>1547</v>
      </c>
      <c r="B383" s="66">
        <v>7063</v>
      </c>
    </row>
    <row r="384" spans="1:2" ht="12.75">
      <c r="A384" s="71" t="s">
        <v>1548</v>
      </c>
      <c r="B384" s="66">
        <v>3695</v>
      </c>
    </row>
    <row r="385" spans="1:2" ht="12.75">
      <c r="A385" s="71" t="s">
        <v>1549</v>
      </c>
      <c r="B385" s="65">
        <v>283</v>
      </c>
    </row>
    <row r="386" spans="1:2" ht="12.75">
      <c r="A386" s="71" t="s">
        <v>1550</v>
      </c>
      <c r="B386" s="66">
        <v>3162</v>
      </c>
    </row>
    <row r="387" spans="1:2" ht="12.75">
      <c r="A387" s="71" t="s">
        <v>1551</v>
      </c>
      <c r="B387" s="66">
        <v>2761</v>
      </c>
    </row>
    <row r="388" spans="1:2" ht="12.75">
      <c r="A388" s="71" t="s">
        <v>1552</v>
      </c>
      <c r="B388" s="66">
        <v>3735</v>
      </c>
    </row>
    <row r="389" spans="1:2" ht="12.75">
      <c r="A389" s="71" t="s">
        <v>1553</v>
      </c>
      <c r="B389" s="65">
        <v>21</v>
      </c>
    </row>
    <row r="390" spans="1:2" ht="12.75">
      <c r="A390" s="71" t="s">
        <v>1554</v>
      </c>
      <c r="B390" s="66">
        <v>2555</v>
      </c>
    </row>
    <row r="391" spans="1:2" ht="12.75">
      <c r="A391" s="71" t="s">
        <v>1555</v>
      </c>
      <c r="B391" s="66">
        <v>6200</v>
      </c>
    </row>
    <row r="392" spans="1:2" ht="12.75">
      <c r="A392" s="71" t="s">
        <v>1556</v>
      </c>
      <c r="B392" s="66">
        <v>1916</v>
      </c>
    </row>
    <row r="393" spans="1:2" ht="12.75">
      <c r="A393" s="71" t="s">
        <v>1557</v>
      </c>
      <c r="B393" s="66">
        <v>10499</v>
      </c>
    </row>
    <row r="394" spans="1:2" ht="12.75">
      <c r="A394" s="71" t="s">
        <v>1558</v>
      </c>
      <c r="B394" s="65">
        <v>359</v>
      </c>
    </row>
    <row r="395" spans="1:2" ht="12.75">
      <c r="A395" s="71" t="s">
        <v>1559</v>
      </c>
      <c r="B395" s="66">
        <v>5585</v>
      </c>
    </row>
    <row r="396" spans="1:2" ht="12.75">
      <c r="A396" s="71" t="s">
        <v>1560</v>
      </c>
      <c r="B396" s="66">
        <v>1140</v>
      </c>
    </row>
    <row r="397" spans="1:2" ht="12.75">
      <c r="A397" s="71" t="s">
        <v>1561</v>
      </c>
      <c r="B397" s="65">
        <v>710</v>
      </c>
    </row>
    <row r="398" spans="1:2" ht="12.75">
      <c r="A398" s="71" t="s">
        <v>1562</v>
      </c>
      <c r="B398" s="65">
        <v>197</v>
      </c>
    </row>
    <row r="399" spans="1:2" ht="12.75">
      <c r="A399" s="71" t="s">
        <v>1563</v>
      </c>
      <c r="B399" s="66">
        <v>4859</v>
      </c>
    </row>
    <row r="400" spans="1:2" ht="12.75">
      <c r="A400" s="71" t="s">
        <v>1564</v>
      </c>
      <c r="B400" s="66">
        <v>4860</v>
      </c>
    </row>
    <row r="401" spans="1:2" ht="12.75">
      <c r="A401" s="71" t="s">
        <v>1565</v>
      </c>
      <c r="B401" s="65">
        <v>428</v>
      </c>
    </row>
    <row r="402" spans="1:2" ht="12.75">
      <c r="A402" s="71" t="s">
        <v>1566</v>
      </c>
      <c r="B402" s="66">
        <v>1460</v>
      </c>
    </row>
    <row r="403" spans="1:2" ht="12.75">
      <c r="A403" s="71" t="s">
        <v>1567</v>
      </c>
      <c r="B403" s="66">
        <v>1425</v>
      </c>
    </row>
    <row r="404" spans="1:2" ht="12.75">
      <c r="A404" s="71" t="s">
        <v>1568</v>
      </c>
      <c r="B404" s="66">
        <v>6400</v>
      </c>
    </row>
    <row r="405" spans="1:2" ht="12.75">
      <c r="A405" s="71" t="s">
        <v>1569</v>
      </c>
      <c r="B405" s="65">
        <v>76</v>
      </c>
    </row>
    <row r="406" spans="1:2" ht="12.75">
      <c r="A406" s="71" t="s">
        <v>1570</v>
      </c>
      <c r="B406" s="66">
        <v>1540</v>
      </c>
    </row>
    <row r="407" spans="1:2" ht="12.75">
      <c r="A407" s="71" t="s">
        <v>1571</v>
      </c>
      <c r="B407" s="66">
        <v>1500</v>
      </c>
    </row>
    <row r="408" spans="1:2" ht="12.75">
      <c r="A408" s="71" t="s">
        <v>1572</v>
      </c>
      <c r="B408" s="65">
        <v>547</v>
      </c>
    </row>
    <row r="409" spans="1:2" ht="12.75">
      <c r="A409" s="71" t="s">
        <v>1573</v>
      </c>
      <c r="B409" s="65">
        <v>381</v>
      </c>
    </row>
    <row r="410" spans="1:2" ht="12.75">
      <c r="A410" s="71" t="s">
        <v>1574</v>
      </c>
      <c r="B410" s="66">
        <v>4080</v>
      </c>
    </row>
    <row r="411" spans="1:2" ht="12.75">
      <c r="A411" s="71" t="s">
        <v>1575</v>
      </c>
      <c r="B411" s="65">
        <v>554</v>
      </c>
    </row>
    <row r="412" spans="1:2" ht="12.75">
      <c r="A412" s="71" t="s">
        <v>1576</v>
      </c>
      <c r="B412" s="66">
        <v>6412</v>
      </c>
    </row>
    <row r="413" spans="1:2" ht="12.75">
      <c r="A413" s="71" t="s">
        <v>1577</v>
      </c>
      <c r="B413" s="66">
        <v>1805</v>
      </c>
    </row>
    <row r="414" spans="1:2" ht="12.75">
      <c r="A414" s="71" t="s">
        <v>1578</v>
      </c>
      <c r="B414" s="66">
        <v>1247</v>
      </c>
    </row>
    <row r="415" spans="1:2" ht="12.75">
      <c r="A415" s="71" t="s">
        <v>1579</v>
      </c>
      <c r="B415" s="66">
        <v>1160</v>
      </c>
    </row>
    <row r="416" spans="1:2" ht="12.75">
      <c r="A416" s="71" t="s">
        <v>1580</v>
      </c>
      <c r="B416" s="65">
        <v>107</v>
      </c>
    </row>
    <row r="417" spans="1:2" ht="12.75">
      <c r="A417" s="71" t="s">
        <v>1581</v>
      </c>
      <c r="B417" s="66">
        <v>2144</v>
      </c>
    </row>
    <row r="418" spans="1:2" ht="12.75">
      <c r="A418" s="71" t="s">
        <v>1582</v>
      </c>
      <c r="B418" s="65">
        <v>98</v>
      </c>
    </row>
    <row r="419" spans="1:2" ht="12.75">
      <c r="A419" s="71" t="s">
        <v>1583</v>
      </c>
      <c r="B419" s="65">
        <v>338</v>
      </c>
    </row>
    <row r="420" spans="1:2" ht="12.75">
      <c r="A420" s="71" t="s">
        <v>1584</v>
      </c>
      <c r="B420" s="66">
        <v>1504</v>
      </c>
    </row>
    <row r="421" spans="1:2" ht="12.75">
      <c r="A421" s="71" t="s">
        <v>1585</v>
      </c>
      <c r="B421" s="65">
        <v>63</v>
      </c>
    </row>
    <row r="422" spans="1:2" ht="12.75">
      <c r="A422" s="71" t="s">
        <v>1586</v>
      </c>
      <c r="B422" s="66">
        <v>2070</v>
      </c>
    </row>
    <row r="423" spans="1:2" ht="12.75">
      <c r="A423" s="71" t="s">
        <v>1587</v>
      </c>
      <c r="B423" s="65">
        <v>94</v>
      </c>
    </row>
    <row r="424" spans="1:2" ht="12.75">
      <c r="A424" s="71" t="s">
        <v>1588</v>
      </c>
      <c r="B424" s="65">
        <v>157</v>
      </c>
    </row>
    <row r="425" spans="1:2" ht="12.75">
      <c r="A425" s="71" t="s">
        <v>1589</v>
      </c>
      <c r="B425" s="65">
        <v>520</v>
      </c>
    </row>
    <row r="426" spans="1:2" ht="12.75">
      <c r="A426" s="71" t="s">
        <v>1590</v>
      </c>
      <c r="B426" s="65">
        <v>790</v>
      </c>
    </row>
    <row r="427" spans="1:2" ht="12.75">
      <c r="A427" s="71" t="s">
        <v>1591</v>
      </c>
      <c r="B427" s="65">
        <v>205</v>
      </c>
    </row>
    <row r="428" spans="1:2" ht="12.75">
      <c r="A428" s="71" t="s">
        <v>1592</v>
      </c>
      <c r="B428" s="66">
        <v>1270</v>
      </c>
    </row>
    <row r="429" spans="1:2" ht="12.75">
      <c r="A429" s="71" t="s">
        <v>1593</v>
      </c>
      <c r="B429" s="65">
        <v>262</v>
      </c>
    </row>
    <row r="430" spans="1:2" ht="12.75">
      <c r="A430" s="71" t="s">
        <v>1594</v>
      </c>
      <c r="B430" s="66">
        <v>1828</v>
      </c>
    </row>
    <row r="431" spans="1:2" ht="12.75">
      <c r="A431" s="71" t="s">
        <v>1595</v>
      </c>
      <c r="B431" s="65">
        <v>344</v>
      </c>
    </row>
    <row r="432" spans="1:2" ht="12.75">
      <c r="A432" s="71" t="s">
        <v>1596</v>
      </c>
      <c r="B432" s="66">
        <v>1263</v>
      </c>
    </row>
    <row r="433" spans="1:2" ht="12.75">
      <c r="A433" s="71" t="s">
        <v>1597</v>
      </c>
      <c r="B433" s="65">
        <v>650</v>
      </c>
    </row>
    <row r="434" spans="1:2" ht="12.75">
      <c r="A434" s="71" t="s">
        <v>1598</v>
      </c>
      <c r="B434" s="66">
        <v>1580</v>
      </c>
    </row>
    <row r="435" spans="1:2" ht="12.75">
      <c r="A435" s="71" t="s">
        <v>1599</v>
      </c>
      <c r="B435" s="65">
        <v>320</v>
      </c>
    </row>
    <row r="436" spans="1:2" ht="12.75">
      <c r="A436" s="71" t="s">
        <v>1600</v>
      </c>
      <c r="B436" s="66">
        <v>4468</v>
      </c>
    </row>
    <row r="437" spans="1:2" ht="12.75">
      <c r="A437" s="71" t="s">
        <v>1601</v>
      </c>
      <c r="B437" s="66">
        <v>1368</v>
      </c>
    </row>
    <row r="438" spans="1:2" ht="12.75">
      <c r="A438" s="71" t="s">
        <v>1602</v>
      </c>
      <c r="B438" s="65">
        <v>162</v>
      </c>
    </row>
    <row r="439" spans="1:2" ht="12.75">
      <c r="A439" s="71" t="s">
        <v>1603</v>
      </c>
      <c r="B439" s="65">
        <v>666</v>
      </c>
    </row>
    <row r="440" spans="1:2" ht="12.75">
      <c r="A440" s="71" t="s">
        <v>1604</v>
      </c>
      <c r="B440" s="65">
        <v>166</v>
      </c>
    </row>
    <row r="441" spans="1:2" ht="12.75">
      <c r="A441" s="71" t="s">
        <v>1605</v>
      </c>
      <c r="B441" s="65">
        <v>657</v>
      </c>
    </row>
    <row r="442" spans="1:2" ht="12.75">
      <c r="A442" s="71" t="s">
        <v>1606</v>
      </c>
      <c r="B442" s="65">
        <v>371</v>
      </c>
    </row>
    <row r="443" spans="1:2" ht="12.75">
      <c r="A443" s="71" t="s">
        <v>1607</v>
      </c>
      <c r="B443" s="66">
        <v>1763</v>
      </c>
    </row>
    <row r="444" spans="1:2" ht="12.75">
      <c r="A444" s="71" t="s">
        <v>1608</v>
      </c>
      <c r="B444" s="65">
        <v>550</v>
      </c>
    </row>
    <row r="445" spans="1:2" ht="12.75">
      <c r="A445" s="71" t="s">
        <v>1609</v>
      </c>
      <c r="B445" s="65">
        <v>446</v>
      </c>
    </row>
    <row r="446" spans="1:2" ht="12.75">
      <c r="A446" s="71" t="s">
        <v>1610</v>
      </c>
      <c r="B446" s="66">
        <v>3280</v>
      </c>
    </row>
    <row r="447" spans="1:2" ht="12.75">
      <c r="A447" s="71" t="s">
        <v>1611</v>
      </c>
      <c r="B447" s="66">
        <v>2200</v>
      </c>
    </row>
    <row r="448" spans="1:2" ht="12.75">
      <c r="A448" s="71" t="s">
        <v>1612</v>
      </c>
      <c r="B448" s="65">
        <v>942</v>
      </c>
    </row>
    <row r="449" spans="1:2" ht="12.75">
      <c r="A449" s="71" t="s">
        <v>1613</v>
      </c>
      <c r="B449" s="66">
        <v>1193</v>
      </c>
    </row>
    <row r="450" spans="1:2" ht="12.75">
      <c r="A450" s="71" t="s">
        <v>1614</v>
      </c>
      <c r="B450" s="65">
        <v>93</v>
      </c>
    </row>
    <row r="451" spans="1:2" ht="12.75">
      <c r="A451" s="71" t="s">
        <v>1615</v>
      </c>
      <c r="B451" s="65">
        <v>108</v>
      </c>
    </row>
    <row r="452" spans="1:2" ht="12.75">
      <c r="A452" s="71" t="s">
        <v>1616</v>
      </c>
      <c r="B452" s="65">
        <v>662</v>
      </c>
    </row>
    <row r="453" spans="1:2" ht="12.75">
      <c r="A453" s="71" t="s">
        <v>1617</v>
      </c>
      <c r="B453" s="66">
        <v>1179</v>
      </c>
    </row>
    <row r="454" spans="1:2" ht="12.75">
      <c r="A454" s="71" t="s">
        <v>1618</v>
      </c>
      <c r="B454" s="66">
        <v>1300</v>
      </c>
    </row>
    <row r="455" spans="1:2" ht="12.75">
      <c r="A455" s="71" t="s">
        <v>1619</v>
      </c>
      <c r="B455" s="66">
        <v>1290</v>
      </c>
    </row>
    <row r="456" spans="1:2" ht="12.75">
      <c r="A456" s="71" t="s">
        <v>1620</v>
      </c>
      <c r="B456" s="66">
        <v>1703</v>
      </c>
    </row>
    <row r="457" spans="1:2" ht="12.75">
      <c r="A457" s="71" t="s">
        <v>1621</v>
      </c>
      <c r="B457" s="66">
        <v>1330</v>
      </c>
    </row>
    <row r="458" spans="1:2" ht="12.75">
      <c r="A458" s="71" t="s">
        <v>1622</v>
      </c>
      <c r="B458" s="65">
        <v>802</v>
      </c>
    </row>
    <row r="459" spans="1:2" ht="12.75">
      <c r="A459" s="71" t="s">
        <v>1623</v>
      </c>
      <c r="B459" s="65">
        <v>809</v>
      </c>
    </row>
    <row r="460" spans="1:2" ht="12.75">
      <c r="A460" s="71" t="s">
        <v>1624</v>
      </c>
      <c r="B460" s="65">
        <v>651</v>
      </c>
    </row>
    <row r="461" spans="1:2" ht="12.75">
      <c r="A461" s="71" t="s">
        <v>1625</v>
      </c>
      <c r="B461" s="65">
        <v>666</v>
      </c>
    </row>
    <row r="462" spans="1:2" ht="12.75">
      <c r="A462" s="71" t="s">
        <v>1626</v>
      </c>
      <c r="B462" s="65">
        <v>122</v>
      </c>
    </row>
    <row r="463" spans="1:2" ht="12.75">
      <c r="A463" s="71" t="s">
        <v>1627</v>
      </c>
      <c r="B463" s="65">
        <v>87</v>
      </c>
    </row>
    <row r="464" spans="1:2" ht="12.75">
      <c r="A464" s="71" t="s">
        <v>1628</v>
      </c>
      <c r="B464" s="66">
        <v>1530</v>
      </c>
    </row>
    <row r="465" spans="1:2" ht="12.75">
      <c r="A465" s="71" t="s">
        <v>1629</v>
      </c>
      <c r="B465" s="66">
        <v>1060</v>
      </c>
    </row>
    <row r="466" spans="1:2" ht="12.75">
      <c r="A466" s="71" t="s">
        <v>1630</v>
      </c>
      <c r="B466" s="66">
        <v>2150</v>
      </c>
    </row>
    <row r="467" spans="1:2" ht="12.75">
      <c r="A467" s="71" t="s">
        <v>1631</v>
      </c>
      <c r="B467" s="66">
        <v>1223</v>
      </c>
    </row>
    <row r="468" spans="1:2" ht="12.75">
      <c r="A468" s="71" t="s">
        <v>1632</v>
      </c>
      <c r="B468" s="65">
        <v>753</v>
      </c>
    </row>
    <row r="469" spans="1:2" ht="12.75">
      <c r="A469" s="71" t="s">
        <v>1633</v>
      </c>
      <c r="B469" s="65">
        <v>109</v>
      </c>
    </row>
    <row r="470" spans="1:2" ht="12.75">
      <c r="A470" s="71" t="s">
        <v>1634</v>
      </c>
      <c r="B470" s="65">
        <v>52</v>
      </c>
    </row>
    <row r="471" spans="1:2" ht="12.75">
      <c r="A471" s="71" t="s">
        <v>1635</v>
      </c>
      <c r="B471" s="65">
        <v>166</v>
      </c>
    </row>
    <row r="472" spans="1:2" ht="12.75">
      <c r="A472" s="71" t="s">
        <v>1636</v>
      </c>
      <c r="B472" s="66">
        <v>1936</v>
      </c>
    </row>
    <row r="473" spans="1:2" ht="12.75">
      <c r="A473" s="71" t="s">
        <v>1637</v>
      </c>
      <c r="B473" s="66">
        <v>1041</v>
      </c>
    </row>
    <row r="474" spans="1:2" ht="12.75">
      <c r="A474" s="71" t="s">
        <v>1638</v>
      </c>
      <c r="B474" s="66">
        <v>1225</v>
      </c>
    </row>
    <row r="475" spans="1:2" ht="12.75">
      <c r="A475" s="71" t="s">
        <v>1639</v>
      </c>
      <c r="B475" s="66">
        <v>1748</v>
      </c>
    </row>
    <row r="476" spans="1:2" ht="12.75">
      <c r="A476" s="71" t="s">
        <v>1640</v>
      </c>
      <c r="B476" s="65">
        <v>650</v>
      </c>
    </row>
    <row r="477" spans="1:2" ht="12.75">
      <c r="A477" s="71" t="s">
        <v>1641</v>
      </c>
      <c r="B477" s="65">
        <v>570</v>
      </c>
    </row>
    <row r="478" spans="1:2" ht="12.75">
      <c r="A478" s="71" t="s">
        <v>1642</v>
      </c>
      <c r="B478" s="65">
        <v>158</v>
      </c>
    </row>
    <row r="479" spans="1:2" ht="12.75">
      <c r="A479" s="71" t="s">
        <v>1643</v>
      </c>
      <c r="B479" s="65">
        <v>93</v>
      </c>
    </row>
    <row r="480" spans="1:2" ht="12.75">
      <c r="A480" s="71" t="s">
        <v>1644</v>
      </c>
      <c r="B480" s="66">
        <v>1384</v>
      </c>
    </row>
    <row r="481" spans="1:2" ht="12.75">
      <c r="A481" s="71" t="s">
        <v>1645</v>
      </c>
      <c r="B481" s="66">
        <v>2356</v>
      </c>
    </row>
    <row r="482" spans="1:2" ht="12.75">
      <c r="A482" s="71" t="s">
        <v>1646</v>
      </c>
      <c r="B482" s="66">
        <v>1773</v>
      </c>
    </row>
    <row r="483" spans="1:2" ht="12.75">
      <c r="A483" s="71" t="s">
        <v>1647</v>
      </c>
      <c r="B483" s="65">
        <v>126</v>
      </c>
    </row>
    <row r="484" spans="1:2" ht="12.75">
      <c r="A484" s="71" t="s">
        <v>1648</v>
      </c>
      <c r="B484" s="65">
        <v>197</v>
      </c>
    </row>
    <row r="485" spans="1:2" ht="12.75">
      <c r="A485" s="71" t="s">
        <v>1649</v>
      </c>
      <c r="B485" s="66">
        <v>2838</v>
      </c>
    </row>
    <row r="486" spans="1:2" ht="12.75">
      <c r="A486" s="71" t="s">
        <v>1650</v>
      </c>
      <c r="B486" s="65">
        <v>650</v>
      </c>
    </row>
    <row r="487" spans="1:2" ht="12.75">
      <c r="A487" s="71" t="s">
        <v>1651</v>
      </c>
      <c r="B487" s="66">
        <v>3001</v>
      </c>
    </row>
    <row r="488" spans="1:2" ht="12.75">
      <c r="A488" s="71" t="s">
        <v>1652</v>
      </c>
      <c r="B488" s="66">
        <v>1966</v>
      </c>
    </row>
    <row r="489" spans="1:2" ht="12.75">
      <c r="A489" s="71" t="s">
        <v>1653</v>
      </c>
      <c r="B489" s="65">
        <v>292</v>
      </c>
    </row>
    <row r="490" spans="1:2" ht="12.75">
      <c r="A490" s="71" t="s">
        <v>1654</v>
      </c>
      <c r="B490" s="66">
        <v>1432</v>
      </c>
    </row>
    <row r="491" spans="1:2" ht="12.75">
      <c r="A491" s="71" t="s">
        <v>1655</v>
      </c>
      <c r="B491" s="65">
        <v>88</v>
      </c>
    </row>
    <row r="492" spans="1:2" ht="12.75">
      <c r="A492" s="71" t="s">
        <v>1656</v>
      </c>
      <c r="B492" s="65">
        <v>230</v>
      </c>
    </row>
    <row r="493" spans="1:2" ht="12.75">
      <c r="A493" s="71" t="s">
        <v>1657</v>
      </c>
      <c r="B493" s="66">
        <v>1191</v>
      </c>
    </row>
    <row r="494" spans="1:2" ht="12.75">
      <c r="A494" s="71" t="s">
        <v>1658</v>
      </c>
      <c r="B494" s="65">
        <v>138</v>
      </c>
    </row>
    <row r="495" spans="1:2" ht="12.75">
      <c r="A495" s="71" t="s">
        <v>1659</v>
      </c>
      <c r="B495" s="65">
        <v>173</v>
      </c>
    </row>
    <row r="496" spans="1:2" ht="12.75">
      <c r="A496" s="71" t="s">
        <v>1660</v>
      </c>
      <c r="B496" s="66">
        <v>1632</v>
      </c>
    </row>
    <row r="497" spans="1:2" ht="12.75">
      <c r="A497" s="71" t="s">
        <v>1661</v>
      </c>
      <c r="B497" s="66">
        <v>1106</v>
      </c>
    </row>
    <row r="498" spans="1:2" ht="12.75">
      <c r="A498" s="71" t="s">
        <v>1662</v>
      </c>
      <c r="B498" s="66">
        <v>1351</v>
      </c>
    </row>
    <row r="499" spans="1:2" ht="12.75">
      <c r="A499" s="71" t="s">
        <v>1663</v>
      </c>
      <c r="B499" s="65">
        <v>550</v>
      </c>
    </row>
    <row r="500" spans="1:2" ht="12.75">
      <c r="A500" s="71" t="s">
        <v>1664</v>
      </c>
      <c r="B500" s="65">
        <v>387</v>
      </c>
    </row>
    <row r="501" spans="1:2" ht="12.75">
      <c r="A501" s="71" t="s">
        <v>1665</v>
      </c>
      <c r="B501" s="65">
        <v>666</v>
      </c>
    </row>
    <row r="502" spans="1:2" ht="12.75">
      <c r="A502" s="71" t="s">
        <v>1666</v>
      </c>
      <c r="B502" s="66">
        <v>1782</v>
      </c>
    </row>
    <row r="503" spans="1:2" ht="12.75">
      <c r="A503" s="71" t="s">
        <v>1667</v>
      </c>
      <c r="B503" s="66">
        <v>1230</v>
      </c>
    </row>
    <row r="504" spans="1:2" ht="12.75">
      <c r="A504" s="71" t="s">
        <v>1668</v>
      </c>
      <c r="B504" s="65">
        <v>121</v>
      </c>
    </row>
    <row r="505" spans="1:2" ht="12.75">
      <c r="A505" s="71" t="s">
        <v>1669</v>
      </c>
      <c r="B505" s="65">
        <v>359</v>
      </c>
    </row>
    <row r="506" spans="1:2" ht="12.75">
      <c r="A506" s="71" t="s">
        <v>1670</v>
      </c>
      <c r="B506" s="65">
        <v>960</v>
      </c>
    </row>
    <row r="507" spans="1:2" ht="12.75">
      <c r="A507" s="71" t="s">
        <v>1671</v>
      </c>
      <c r="B507" s="66">
        <v>1295</v>
      </c>
    </row>
    <row r="508" spans="1:2" ht="12.75">
      <c r="A508" s="71" t="s">
        <v>1672</v>
      </c>
      <c r="B508" s="66">
        <v>2245</v>
      </c>
    </row>
    <row r="509" spans="1:2" ht="12.75">
      <c r="A509" s="71" t="s">
        <v>1673</v>
      </c>
      <c r="B509" s="66">
        <v>1302</v>
      </c>
    </row>
    <row r="510" spans="1:2" ht="12.75">
      <c r="A510" s="71" t="s">
        <v>1674</v>
      </c>
      <c r="B510" s="65">
        <v>797</v>
      </c>
    </row>
    <row r="511" spans="1:2" ht="12.75">
      <c r="A511" s="71" t="s">
        <v>1675</v>
      </c>
      <c r="B511" s="66">
        <v>2117</v>
      </c>
    </row>
    <row r="512" spans="1:2" ht="12.75">
      <c r="A512" s="71" t="s">
        <v>1676</v>
      </c>
      <c r="B512" s="65">
        <v>692</v>
      </c>
    </row>
    <row r="513" spans="1:2" ht="12.75">
      <c r="A513" s="71" t="s">
        <v>1677</v>
      </c>
      <c r="B513" s="65">
        <v>245</v>
      </c>
    </row>
    <row r="514" spans="1:2" ht="12.75">
      <c r="A514" s="71" t="s">
        <v>1678</v>
      </c>
      <c r="B514" s="65">
        <v>319</v>
      </c>
    </row>
    <row r="515" spans="1:2" ht="12.75">
      <c r="A515" s="71" t="s">
        <v>1679</v>
      </c>
      <c r="B515" s="65">
        <v>380</v>
      </c>
    </row>
    <row r="516" spans="1:2" ht="12.75">
      <c r="A516" s="71" t="s">
        <v>1680</v>
      </c>
      <c r="B516" s="66">
        <v>1530</v>
      </c>
    </row>
    <row r="517" spans="1:2" ht="12.75">
      <c r="A517" s="71" t="s">
        <v>1681</v>
      </c>
      <c r="B517" s="66">
        <v>3005</v>
      </c>
    </row>
    <row r="518" spans="1:2" ht="12.75">
      <c r="A518" s="71" t="s">
        <v>1682</v>
      </c>
      <c r="B518" s="66">
        <v>1516</v>
      </c>
    </row>
    <row r="519" spans="1:2" ht="12.75">
      <c r="A519" s="71" t="s">
        <v>1683</v>
      </c>
      <c r="B519" s="65">
        <v>60</v>
      </c>
    </row>
    <row r="520" spans="1:2" ht="12.75">
      <c r="A520" s="71" t="s">
        <v>1684</v>
      </c>
      <c r="B520" s="65">
        <v>270</v>
      </c>
    </row>
    <row r="521" spans="1:2" ht="12.75">
      <c r="A521" s="71" t="s">
        <v>1685</v>
      </c>
      <c r="B521" s="65">
        <v>275</v>
      </c>
    </row>
    <row r="522" spans="1:2" ht="12.75">
      <c r="A522" s="71" t="s">
        <v>1686</v>
      </c>
      <c r="B522" s="66">
        <v>1735</v>
      </c>
    </row>
    <row r="523" spans="1:2" ht="12.75">
      <c r="A523" s="71" t="s">
        <v>1687</v>
      </c>
      <c r="B523" s="65">
        <v>435</v>
      </c>
    </row>
    <row r="524" spans="1:2" ht="12.75">
      <c r="A524" s="71" t="s">
        <v>1688</v>
      </c>
      <c r="B524" s="66">
        <v>2175</v>
      </c>
    </row>
    <row r="525" spans="1:2" ht="12.75">
      <c r="A525" s="71" t="s">
        <v>1689</v>
      </c>
      <c r="B525" s="66">
        <v>2615</v>
      </c>
    </row>
    <row r="526" spans="1:2" ht="12.75">
      <c r="A526" s="71" t="s">
        <v>1690</v>
      </c>
      <c r="B526" s="66">
        <v>1070</v>
      </c>
    </row>
    <row r="527" spans="1:2" ht="12.75">
      <c r="A527" s="71" t="s">
        <v>1691</v>
      </c>
      <c r="B527" s="65">
        <v>446</v>
      </c>
    </row>
    <row r="528" spans="1:2" ht="12.75">
      <c r="A528" s="71" t="s">
        <v>1692</v>
      </c>
      <c r="B528" s="65">
        <v>490</v>
      </c>
    </row>
    <row r="529" spans="1:2" ht="12.75">
      <c r="A529" s="71" t="s">
        <v>1693</v>
      </c>
      <c r="B529" s="66">
        <v>3870</v>
      </c>
    </row>
    <row r="530" spans="1:2" ht="12.75">
      <c r="A530" s="71" t="s">
        <v>1694</v>
      </c>
      <c r="B530" s="66">
        <v>1455</v>
      </c>
    </row>
    <row r="531" spans="1:2" ht="12.75">
      <c r="A531" s="71" t="s">
        <v>1695</v>
      </c>
      <c r="B531" s="65">
        <v>74</v>
      </c>
    </row>
    <row r="532" spans="1:2" ht="12.75">
      <c r="A532" s="71" t="s">
        <v>1696</v>
      </c>
      <c r="B532" s="65">
        <v>224</v>
      </c>
    </row>
    <row r="533" spans="1:2" ht="12.75">
      <c r="A533" s="71" t="s">
        <v>1697</v>
      </c>
      <c r="B533" s="65">
        <v>429</v>
      </c>
    </row>
    <row r="534" spans="1:2" ht="12.75">
      <c r="A534" s="71" t="s">
        <v>1698</v>
      </c>
      <c r="B534" s="66">
        <v>2165</v>
      </c>
    </row>
    <row r="535" spans="1:2" ht="12.75">
      <c r="A535" s="71" t="s">
        <v>1699</v>
      </c>
      <c r="B535" s="66">
        <v>1085</v>
      </c>
    </row>
    <row r="536" spans="1:2" ht="12.75">
      <c r="A536" s="71" t="s">
        <v>1700</v>
      </c>
      <c r="B536" s="66">
        <v>2190</v>
      </c>
    </row>
    <row r="537" spans="1:2" ht="12.75">
      <c r="A537" s="71" t="s">
        <v>1701</v>
      </c>
      <c r="B537" s="65">
        <v>547</v>
      </c>
    </row>
    <row r="538" spans="1:2" ht="12.75">
      <c r="A538" s="71" t="s">
        <v>1702</v>
      </c>
      <c r="B538" s="66">
        <v>1450</v>
      </c>
    </row>
    <row r="539" spans="1:2" ht="12.75">
      <c r="A539" s="71" t="s">
        <v>1703</v>
      </c>
      <c r="B539" s="65">
        <v>354</v>
      </c>
    </row>
    <row r="540" spans="1:2" ht="12.75">
      <c r="A540" s="71" t="s">
        <v>1704</v>
      </c>
      <c r="B540" s="66">
        <v>2390</v>
      </c>
    </row>
    <row r="541" spans="1:2" ht="12.75">
      <c r="A541" s="71" t="s">
        <v>1705</v>
      </c>
      <c r="B541" s="65">
        <v>379</v>
      </c>
    </row>
    <row r="542" spans="1:2" ht="12.75">
      <c r="A542" s="71" t="s">
        <v>1706</v>
      </c>
      <c r="B542" s="66">
        <v>1310</v>
      </c>
    </row>
    <row r="543" spans="1:2" ht="12.75">
      <c r="A543" s="71" t="s">
        <v>1707</v>
      </c>
      <c r="B543" s="66">
        <v>1310</v>
      </c>
    </row>
    <row r="544" spans="1:2" ht="12.75">
      <c r="A544" s="71" t="s">
        <v>1708</v>
      </c>
      <c r="B544" s="66">
        <v>1285</v>
      </c>
    </row>
    <row r="545" spans="1:2" ht="12.75">
      <c r="A545" s="71" t="s">
        <v>1709</v>
      </c>
      <c r="B545" s="66">
        <v>1980</v>
      </c>
    </row>
    <row r="546" spans="1:2" ht="12.75">
      <c r="A546" s="71" t="s">
        <v>1710</v>
      </c>
      <c r="B546" s="65">
        <v>797</v>
      </c>
    </row>
    <row r="547" spans="1:2" ht="12.75">
      <c r="A547" s="71" t="s">
        <v>1711</v>
      </c>
      <c r="B547" s="65">
        <v>527</v>
      </c>
    </row>
    <row r="548" spans="1:2" ht="12.75">
      <c r="A548" s="71" t="s">
        <v>1712</v>
      </c>
      <c r="B548" s="66">
        <v>2120</v>
      </c>
    </row>
    <row r="549" spans="1:2" ht="12.75">
      <c r="A549" s="71" t="s">
        <v>1713</v>
      </c>
      <c r="B549" s="66">
        <v>1469</v>
      </c>
    </row>
    <row r="550" spans="1:2" ht="12.75">
      <c r="A550" s="71" t="s">
        <v>1714</v>
      </c>
      <c r="B550" s="65">
        <v>673</v>
      </c>
    </row>
    <row r="551" spans="1:2" ht="12.75">
      <c r="A551" s="71" t="s">
        <v>1715</v>
      </c>
      <c r="B551" s="66">
        <v>1520</v>
      </c>
    </row>
    <row r="552" spans="1:2" ht="12.75">
      <c r="A552" s="71" t="s">
        <v>1716</v>
      </c>
      <c r="B552" s="66">
        <v>1500</v>
      </c>
    </row>
    <row r="553" spans="1:2" ht="12.75">
      <c r="A553" s="71" t="s">
        <v>1717</v>
      </c>
      <c r="B553" s="66">
        <v>4615</v>
      </c>
    </row>
    <row r="554" spans="1:2" ht="12.75">
      <c r="A554" s="71" t="s">
        <v>1718</v>
      </c>
      <c r="B554" s="66">
        <v>1515</v>
      </c>
    </row>
    <row r="555" spans="1:2" ht="12.75">
      <c r="A555" s="71" t="s">
        <v>1719</v>
      </c>
      <c r="B555" s="65">
        <v>405</v>
      </c>
    </row>
    <row r="556" spans="1:2" ht="12.75">
      <c r="A556" s="71" t="s">
        <v>1720</v>
      </c>
      <c r="B556" s="65">
        <v>629</v>
      </c>
    </row>
    <row r="557" spans="1:2" ht="12.75">
      <c r="A557" s="71" t="s">
        <v>1721</v>
      </c>
      <c r="B557" s="66">
        <v>1745</v>
      </c>
    </row>
    <row r="558" spans="1:2" ht="12.75">
      <c r="A558" s="71" t="s">
        <v>1722</v>
      </c>
      <c r="B558" s="65">
        <v>870</v>
      </c>
    </row>
    <row r="559" spans="1:2" ht="12.75">
      <c r="A559" s="71" t="s">
        <v>1723</v>
      </c>
      <c r="B559" s="65">
        <v>850</v>
      </c>
    </row>
    <row r="560" spans="1:2" ht="12.75">
      <c r="A560" s="71" t="s">
        <v>1724</v>
      </c>
      <c r="B560" s="66">
        <v>3500</v>
      </c>
    </row>
    <row r="561" spans="1:2" ht="12.75">
      <c r="A561" s="71" t="s">
        <v>1725</v>
      </c>
      <c r="B561" s="65">
        <v>356</v>
      </c>
    </row>
    <row r="562" spans="1:2" ht="12.75">
      <c r="A562" s="71" t="s">
        <v>1726</v>
      </c>
      <c r="B562" s="66">
        <v>1945</v>
      </c>
    </row>
    <row r="563" spans="1:2" ht="12.75">
      <c r="A563" s="71" t="s">
        <v>1727</v>
      </c>
      <c r="B563" s="66">
        <v>1950</v>
      </c>
    </row>
    <row r="564" spans="1:2" ht="12.75">
      <c r="A564" s="71" t="s">
        <v>1728</v>
      </c>
      <c r="B564" s="66">
        <v>2920</v>
      </c>
    </row>
    <row r="565" spans="1:2" ht="12.75">
      <c r="A565" s="71" t="s">
        <v>1729</v>
      </c>
      <c r="B565" s="66">
        <v>1225</v>
      </c>
    </row>
    <row r="566" spans="1:2" ht="12.75">
      <c r="A566" s="71" t="s">
        <v>1730</v>
      </c>
      <c r="B566" s="66">
        <v>1209</v>
      </c>
    </row>
    <row r="567" spans="1:2" ht="12.75">
      <c r="A567" s="71" t="s">
        <v>1731</v>
      </c>
      <c r="B567" s="65">
        <v>188</v>
      </c>
    </row>
    <row r="568" spans="1:2" ht="12.75">
      <c r="A568" s="71" t="s">
        <v>1732</v>
      </c>
      <c r="B568" s="65">
        <v>445</v>
      </c>
    </row>
    <row r="569" spans="1:2" ht="12.75">
      <c r="A569" s="71" t="s">
        <v>1733</v>
      </c>
      <c r="B569" s="65">
        <v>322</v>
      </c>
    </row>
    <row r="570" spans="1:2" ht="12.75">
      <c r="A570" s="71" t="s">
        <v>1734</v>
      </c>
      <c r="B570" s="65">
        <v>225.9</v>
      </c>
    </row>
    <row r="571" spans="1:2" ht="12.75">
      <c r="A571" s="71" t="s">
        <v>1735</v>
      </c>
      <c r="B571" s="65">
        <v>555.7</v>
      </c>
    </row>
    <row r="572" spans="1:2" ht="12.75">
      <c r="A572" s="71" t="s">
        <v>1736</v>
      </c>
      <c r="B572" s="65">
        <v>227.9</v>
      </c>
    </row>
    <row r="573" spans="1:2" ht="12.75">
      <c r="A573" s="71" t="s">
        <v>1737</v>
      </c>
      <c r="B573" s="65">
        <v>175</v>
      </c>
    </row>
    <row r="574" spans="1:2" ht="12.75">
      <c r="A574" s="71" t="s">
        <v>1738</v>
      </c>
      <c r="B574" s="65">
        <v>24.9</v>
      </c>
    </row>
    <row r="575" spans="1:2" ht="12.75">
      <c r="A575" s="71" t="s">
        <v>1739</v>
      </c>
      <c r="B575" s="65">
        <v>103.3</v>
      </c>
    </row>
    <row r="576" spans="1:2" ht="12.75">
      <c r="A576" s="71" t="s">
        <v>1740</v>
      </c>
      <c r="B576" s="65">
        <v>181.4</v>
      </c>
    </row>
    <row r="577" spans="1:2" ht="12.75">
      <c r="A577" s="71" t="s">
        <v>1741</v>
      </c>
      <c r="B577" s="65">
        <v>60.5</v>
      </c>
    </row>
    <row r="578" spans="1:2" ht="12.75">
      <c r="A578" s="71" t="s">
        <v>1742</v>
      </c>
      <c r="B578" s="65">
        <v>69</v>
      </c>
    </row>
    <row r="579" spans="1:2" ht="12.75">
      <c r="A579" s="71" t="s">
        <v>1743</v>
      </c>
      <c r="B579" s="65">
        <v>27.7</v>
      </c>
    </row>
    <row r="580" spans="1:2" ht="12.75">
      <c r="A580" s="71" t="s">
        <v>1744</v>
      </c>
      <c r="B580" s="65">
        <v>47.4</v>
      </c>
    </row>
    <row r="581" spans="1:2" ht="12.75">
      <c r="A581" s="71" t="s">
        <v>1745</v>
      </c>
      <c r="B581" s="65">
        <v>32</v>
      </c>
    </row>
    <row r="582" spans="1:2" ht="12.75">
      <c r="A582" s="71" t="s">
        <v>1746</v>
      </c>
      <c r="B582" s="65">
        <v>50</v>
      </c>
    </row>
    <row r="583" spans="1:2" ht="12.75">
      <c r="A583" s="71" t="s">
        <v>1747</v>
      </c>
      <c r="B583" s="65">
        <v>100.7</v>
      </c>
    </row>
    <row r="584" spans="1:2" ht="12.75">
      <c r="A584" s="71" t="s">
        <v>1748</v>
      </c>
      <c r="B584" s="65">
        <v>202</v>
      </c>
    </row>
    <row r="585" spans="1:2" ht="12.75">
      <c r="A585" s="71" t="s">
        <v>1749</v>
      </c>
      <c r="B585" s="65">
        <v>83.25</v>
      </c>
    </row>
    <row r="586" spans="1:2" ht="12.75">
      <c r="A586" s="71" t="s">
        <v>1750</v>
      </c>
      <c r="B586" s="65">
        <v>61</v>
      </c>
    </row>
    <row r="587" spans="1:2" ht="12.75">
      <c r="A587" s="71" t="s">
        <v>1751</v>
      </c>
      <c r="B587" s="65">
        <v>125.7</v>
      </c>
    </row>
    <row r="588" spans="1:2" ht="12.75">
      <c r="A588" s="71" t="s">
        <v>1752</v>
      </c>
      <c r="B588" s="65">
        <v>74.7</v>
      </c>
    </row>
    <row r="589" spans="1:2" ht="12.75">
      <c r="A589" s="71" t="s">
        <v>1753</v>
      </c>
      <c r="B589" s="65">
        <v>149.9</v>
      </c>
    </row>
    <row r="590" spans="1:2" ht="12.75">
      <c r="A590" s="71" t="s">
        <v>1754</v>
      </c>
      <c r="B590" s="65">
        <v>43.4</v>
      </c>
    </row>
    <row r="591" spans="1:2" ht="12.75">
      <c r="A591" s="71" t="s">
        <v>1755</v>
      </c>
      <c r="B591" s="65">
        <v>77</v>
      </c>
    </row>
    <row r="592" spans="1:2" ht="12.75">
      <c r="A592" s="71" t="s">
        <v>1756</v>
      </c>
      <c r="B592" s="65">
        <v>125.5</v>
      </c>
    </row>
    <row r="593" spans="1:2" ht="12.75">
      <c r="A593" s="71" t="s">
        <v>1757</v>
      </c>
      <c r="B593" s="65">
        <v>60.7</v>
      </c>
    </row>
    <row r="594" spans="1:2" ht="12.75">
      <c r="A594" s="71" t="s">
        <v>1758</v>
      </c>
      <c r="B594" s="65">
        <v>100.4</v>
      </c>
    </row>
    <row r="595" spans="1:2" ht="12.75">
      <c r="A595" s="71" t="s">
        <v>1759</v>
      </c>
      <c r="B595" s="65">
        <v>394.8</v>
      </c>
    </row>
    <row r="596" spans="1:2" ht="12.75">
      <c r="A596" s="71" t="s">
        <v>1760</v>
      </c>
      <c r="B596" s="65">
        <v>88.6</v>
      </c>
    </row>
    <row r="597" spans="1:2" ht="12.75">
      <c r="A597" s="71" t="s">
        <v>1761</v>
      </c>
      <c r="B597" s="66">
        <v>1315.7</v>
      </c>
    </row>
    <row r="598" spans="1:2" ht="12.75">
      <c r="A598" s="71" t="s">
        <v>1762</v>
      </c>
      <c r="B598" s="65">
        <v>49.3</v>
      </c>
    </row>
    <row r="599" spans="1:2" ht="12.75">
      <c r="A599" s="71" t="s">
        <v>1763</v>
      </c>
      <c r="B599" s="65">
        <v>75.8</v>
      </c>
    </row>
    <row r="600" spans="1:2" ht="12.75">
      <c r="A600" s="71" t="s">
        <v>1764</v>
      </c>
      <c r="B600" s="65">
        <v>125.2</v>
      </c>
    </row>
    <row r="601" spans="1:2" ht="12.75">
      <c r="A601" s="71" t="s">
        <v>1765</v>
      </c>
      <c r="B601" s="66">
        <v>1495.8</v>
      </c>
    </row>
    <row r="602" spans="1:2" ht="12.75">
      <c r="A602" s="71" t="s">
        <v>1766</v>
      </c>
      <c r="B602" s="65">
        <v>381</v>
      </c>
    </row>
    <row r="603" spans="1:2" ht="12.75">
      <c r="A603" s="71" t="s">
        <v>1767</v>
      </c>
      <c r="B603" s="65">
        <v>210.3</v>
      </c>
    </row>
    <row r="604" spans="1:2" ht="12.75">
      <c r="A604" s="71" t="s">
        <v>1768</v>
      </c>
      <c r="B604" s="65">
        <v>153.2</v>
      </c>
    </row>
    <row r="605" spans="1:2" ht="12.75">
      <c r="A605" s="71" t="s">
        <v>1769</v>
      </c>
      <c r="B605" s="65">
        <v>59.9</v>
      </c>
    </row>
    <row r="606" spans="1:2" ht="12.75">
      <c r="A606" s="71" t="s">
        <v>1770</v>
      </c>
      <c r="B606" s="65">
        <v>39.5</v>
      </c>
    </row>
    <row r="607" spans="1:2" ht="12.75">
      <c r="A607" s="71" t="s">
        <v>1771</v>
      </c>
      <c r="B607" s="65">
        <v>48.9</v>
      </c>
    </row>
    <row r="608" spans="1:2" ht="12.75">
      <c r="A608" s="71" t="s">
        <v>1772</v>
      </c>
      <c r="B608" s="65">
        <v>184</v>
      </c>
    </row>
    <row r="609" spans="1:2" ht="12.75">
      <c r="A609" s="71" t="s">
        <v>1773</v>
      </c>
      <c r="B609" s="66">
        <v>2067</v>
      </c>
    </row>
    <row r="610" spans="1:2" ht="12.75">
      <c r="A610" s="71" t="s">
        <v>1774</v>
      </c>
      <c r="B610" s="66">
        <v>1897.7</v>
      </c>
    </row>
    <row r="611" spans="1:2" ht="12.75">
      <c r="A611" s="71" t="s">
        <v>1775</v>
      </c>
      <c r="B611" s="65">
        <v>627.4</v>
      </c>
    </row>
    <row r="612" spans="1:2" ht="12.75">
      <c r="A612" s="71" t="s">
        <v>1776</v>
      </c>
      <c r="B612" s="65">
        <v>867.6</v>
      </c>
    </row>
    <row r="613" spans="1:2" ht="12.75">
      <c r="A613" s="71" t="s">
        <v>1777</v>
      </c>
      <c r="B613" s="65">
        <v>564</v>
      </c>
    </row>
    <row r="614" spans="1:2" ht="12.75">
      <c r="A614" s="71" t="s">
        <v>1778</v>
      </c>
      <c r="B614" s="65">
        <v>316</v>
      </c>
    </row>
    <row r="615" spans="1:2" ht="12.75">
      <c r="A615" s="71" t="s">
        <v>1779</v>
      </c>
      <c r="B615" s="65">
        <v>245.5</v>
      </c>
    </row>
    <row r="616" spans="1:2" ht="12.75">
      <c r="A616" s="71" t="s">
        <v>1780</v>
      </c>
      <c r="B616" s="65">
        <v>157</v>
      </c>
    </row>
    <row r="617" spans="1:2" ht="12.75">
      <c r="A617" s="71" t="s">
        <v>1781</v>
      </c>
      <c r="B617" s="65">
        <v>556</v>
      </c>
    </row>
    <row r="618" spans="1:2" ht="12.75">
      <c r="A618" s="71" t="s">
        <v>1782</v>
      </c>
      <c r="B618" s="65">
        <v>422.5</v>
      </c>
    </row>
    <row r="619" spans="1:2" ht="12.75">
      <c r="A619" s="71" t="s">
        <v>1783</v>
      </c>
      <c r="B619" s="65">
        <v>259.75</v>
      </c>
    </row>
    <row r="620" spans="1:2" ht="12.75">
      <c r="A620" s="71" t="s">
        <v>1784</v>
      </c>
      <c r="B620" s="65">
        <v>290</v>
      </c>
    </row>
    <row r="621" spans="1:2" ht="12.75">
      <c r="A621" s="71" t="s">
        <v>1785</v>
      </c>
      <c r="B621" s="65">
        <v>514.5</v>
      </c>
    </row>
    <row r="622" spans="1:2" ht="12.75">
      <c r="A622" s="71" t="s">
        <v>1786</v>
      </c>
      <c r="B622" s="66">
        <v>1440</v>
      </c>
    </row>
    <row r="623" spans="1:2" ht="12.75">
      <c r="A623" s="71" t="s">
        <v>1787</v>
      </c>
      <c r="B623" s="65">
        <v>525.8</v>
      </c>
    </row>
    <row r="624" spans="1:2" ht="12.75">
      <c r="A624" s="71" t="s">
        <v>1788</v>
      </c>
      <c r="B624" s="65">
        <v>41.84</v>
      </c>
    </row>
    <row r="625" spans="1:2" ht="12.75">
      <c r="A625" s="71" t="s">
        <v>1789</v>
      </c>
      <c r="B625" s="65">
        <v>366</v>
      </c>
    </row>
    <row r="626" spans="1:2" ht="12.75">
      <c r="A626" s="71" t="s">
        <v>1790</v>
      </c>
      <c r="B626" s="65">
        <v>528</v>
      </c>
    </row>
    <row r="627" spans="1:2" ht="12.75">
      <c r="A627" s="71" t="s">
        <v>1791</v>
      </c>
      <c r="B627" s="65">
        <v>515.5</v>
      </c>
    </row>
    <row r="628" spans="1:2" ht="12.75">
      <c r="A628" s="71" t="s">
        <v>1792</v>
      </c>
      <c r="B628" s="66">
        <v>1099</v>
      </c>
    </row>
    <row r="629" spans="1:2" ht="12.75">
      <c r="A629" s="71" t="s">
        <v>1793</v>
      </c>
      <c r="B629" s="65">
        <v>563</v>
      </c>
    </row>
    <row r="630" spans="1:2" ht="12.75">
      <c r="A630" s="71" t="s">
        <v>1794</v>
      </c>
      <c r="B630" s="65">
        <v>129.2</v>
      </c>
    </row>
    <row r="631" spans="1:2" ht="12.75">
      <c r="A631" s="71" t="s">
        <v>1795</v>
      </c>
      <c r="B631" s="66">
        <v>1365.3</v>
      </c>
    </row>
    <row r="632" spans="1:2" ht="12.75">
      <c r="A632" s="71" t="s">
        <v>1796</v>
      </c>
      <c r="B632" s="65">
        <v>495.1</v>
      </c>
    </row>
    <row r="633" spans="1:2" ht="12.75">
      <c r="A633" s="71" t="s">
        <v>1797</v>
      </c>
      <c r="B633" s="66">
        <v>1526</v>
      </c>
    </row>
    <row r="634" spans="1:2" ht="12.75">
      <c r="A634" s="71" t="s">
        <v>1798</v>
      </c>
      <c r="B634" s="65">
        <v>871.64</v>
      </c>
    </row>
    <row r="635" spans="1:2" ht="12.75">
      <c r="A635" s="71" t="s">
        <v>1799</v>
      </c>
      <c r="B635" s="66">
        <v>1017</v>
      </c>
    </row>
    <row r="636" spans="1:2" ht="12.75">
      <c r="A636" s="71" t="s">
        <v>1800</v>
      </c>
      <c r="B636" s="65">
        <v>153.5</v>
      </c>
    </row>
    <row r="637" spans="1:2" ht="12.75">
      <c r="A637" s="71" t="s">
        <v>1801</v>
      </c>
      <c r="B637" s="65">
        <v>657.45</v>
      </c>
    </row>
    <row r="638" spans="1:2" ht="12.75">
      <c r="A638" s="71" t="s">
        <v>1802</v>
      </c>
      <c r="B638" s="65">
        <v>63.5</v>
      </c>
    </row>
    <row r="639" spans="1:2" ht="12.75">
      <c r="A639" s="71" t="s">
        <v>1803</v>
      </c>
      <c r="B639" s="65">
        <v>1.5</v>
      </c>
    </row>
    <row r="640" spans="1:2" ht="12.75">
      <c r="A640" s="71" t="s">
        <v>1804</v>
      </c>
      <c r="B640" s="65">
        <v>6.5</v>
      </c>
    </row>
    <row r="641" spans="1:2" ht="12.75">
      <c r="A641" s="71" t="s">
        <v>1805</v>
      </c>
      <c r="B641" s="66">
        <v>1124.7</v>
      </c>
    </row>
    <row r="642" spans="1:2" ht="12.75">
      <c r="A642" s="71" t="s">
        <v>1806</v>
      </c>
      <c r="B642" s="66">
        <v>1060</v>
      </c>
    </row>
    <row r="643" spans="1:2" ht="12.75">
      <c r="A643" s="71" t="s">
        <v>1807</v>
      </c>
      <c r="B643" s="65">
        <v>5</v>
      </c>
    </row>
    <row r="644" spans="1:2" ht="12.75">
      <c r="A644" s="71" t="s">
        <v>1808</v>
      </c>
      <c r="B644" s="65">
        <v>540</v>
      </c>
    </row>
    <row r="645" spans="1:2" ht="12.75">
      <c r="A645" s="71" t="s">
        <v>1809</v>
      </c>
      <c r="B645" s="65">
        <v>19</v>
      </c>
    </row>
    <row r="646" spans="1:2" ht="12.75">
      <c r="A646" s="71" t="s">
        <v>1810</v>
      </c>
      <c r="B646" s="65">
        <v>58</v>
      </c>
    </row>
    <row r="647" spans="1:2" ht="12.75">
      <c r="A647" s="71" t="s">
        <v>1811</v>
      </c>
      <c r="B647" s="65">
        <v>66.5</v>
      </c>
    </row>
    <row r="648" spans="1:2" ht="12.75">
      <c r="A648" s="71" t="s">
        <v>1812</v>
      </c>
      <c r="B648" s="65">
        <v>865</v>
      </c>
    </row>
    <row r="649" spans="1:2" ht="12.75">
      <c r="A649" s="71" t="s">
        <v>1813</v>
      </c>
      <c r="B649" s="65">
        <v>41</v>
      </c>
    </row>
    <row r="650" spans="1:2" ht="12.75">
      <c r="A650" s="71" t="s">
        <v>1814</v>
      </c>
      <c r="B650" s="65">
        <v>188</v>
      </c>
    </row>
    <row r="651" spans="1:2" ht="12.75">
      <c r="A651" s="71" t="s">
        <v>1815</v>
      </c>
      <c r="B651" s="65">
        <v>212.3</v>
      </c>
    </row>
    <row r="652" spans="1:2" ht="12.75">
      <c r="A652" s="71" t="s">
        <v>1816</v>
      </c>
      <c r="B652" s="65">
        <v>222.5</v>
      </c>
    </row>
    <row r="653" spans="1:2" ht="12.75">
      <c r="A653" s="71" t="s">
        <v>1817</v>
      </c>
      <c r="B653" s="65">
        <v>38.5</v>
      </c>
    </row>
    <row r="654" spans="1:2" ht="12.75">
      <c r="A654" s="71" t="s">
        <v>1818</v>
      </c>
      <c r="B654" s="65">
        <v>215.9</v>
      </c>
    </row>
    <row r="655" spans="1:2" ht="12.75">
      <c r="A655" s="71" t="s">
        <v>1819</v>
      </c>
      <c r="B655" s="65">
        <v>224</v>
      </c>
    </row>
    <row r="656" spans="1:2" ht="12.75">
      <c r="A656" s="71" t="s">
        <v>1820</v>
      </c>
      <c r="B656" s="65">
        <v>141</v>
      </c>
    </row>
    <row r="657" spans="1:2" ht="12.75">
      <c r="A657" s="71" t="s">
        <v>1821</v>
      </c>
      <c r="B657" s="65">
        <v>44</v>
      </c>
    </row>
    <row r="658" spans="1:2" ht="25.5">
      <c r="A658" s="71" t="s">
        <v>1822</v>
      </c>
      <c r="B658" s="65">
        <v>389</v>
      </c>
    </row>
    <row r="659" spans="1:2" ht="12.75">
      <c r="A659" s="71" t="s">
        <v>1823</v>
      </c>
      <c r="B659" s="65">
        <v>365</v>
      </c>
    </row>
    <row r="660" spans="1:2" ht="12.75">
      <c r="A660" s="71" t="s">
        <v>1824</v>
      </c>
      <c r="B660" s="65">
        <v>809.5</v>
      </c>
    </row>
    <row r="661" spans="1:2" ht="12.75">
      <c r="A661" s="71" t="s">
        <v>1825</v>
      </c>
      <c r="B661" s="65">
        <v>459.5</v>
      </c>
    </row>
    <row r="662" spans="1:2" ht="12.75">
      <c r="A662" s="71" t="s">
        <v>1826</v>
      </c>
      <c r="B662" s="65">
        <v>342</v>
      </c>
    </row>
    <row r="663" spans="1:2" ht="12.75">
      <c r="A663" s="71" t="s">
        <v>1827</v>
      </c>
      <c r="B663" s="65">
        <v>247.5</v>
      </c>
    </row>
    <row r="664" spans="1:2" ht="12.75">
      <c r="A664" s="71" t="s">
        <v>1828</v>
      </c>
      <c r="B664" s="65">
        <v>114</v>
      </c>
    </row>
    <row r="665" spans="1:2" ht="12.75">
      <c r="A665" s="71" t="s">
        <v>1829</v>
      </c>
      <c r="B665" s="65">
        <v>232.5</v>
      </c>
    </row>
    <row r="666" spans="1:2" ht="12.75">
      <c r="A666" s="71" t="s">
        <v>1830</v>
      </c>
      <c r="B666" s="65">
        <v>81.1</v>
      </c>
    </row>
    <row r="667" spans="1:2" ht="12.75">
      <c r="A667" s="71" t="s">
        <v>1831</v>
      </c>
      <c r="B667" s="65">
        <v>154.2</v>
      </c>
    </row>
    <row r="668" spans="1:2" ht="12.75">
      <c r="A668" s="71" t="s">
        <v>1832</v>
      </c>
      <c r="B668" s="65">
        <v>481</v>
      </c>
    </row>
    <row r="669" spans="1:2" ht="12.75">
      <c r="A669" s="71" t="s">
        <v>1833</v>
      </c>
      <c r="B669" s="65">
        <v>304</v>
      </c>
    </row>
    <row r="670" spans="1:2" ht="12.75">
      <c r="A670" s="71" t="s">
        <v>1834</v>
      </c>
      <c r="B670" s="65">
        <v>242.5</v>
      </c>
    </row>
    <row r="671" spans="1:2" ht="25.5">
      <c r="A671" s="71" t="s">
        <v>1835</v>
      </c>
      <c r="B671" s="65">
        <v>436</v>
      </c>
    </row>
    <row r="672" spans="1:2" ht="12.75">
      <c r="A672" s="71" t="s">
        <v>1836</v>
      </c>
      <c r="B672" s="65">
        <v>45</v>
      </c>
    </row>
    <row r="673" spans="1:2" ht="12.75">
      <c r="A673" s="71" t="s">
        <v>1837</v>
      </c>
      <c r="B673" s="65">
        <v>153</v>
      </c>
    </row>
    <row r="674" spans="1:2" ht="12.75">
      <c r="A674" s="71" t="s">
        <v>1838</v>
      </c>
      <c r="B674" s="66">
        <v>2162</v>
      </c>
    </row>
    <row r="675" spans="1:2" ht="12.75">
      <c r="A675" s="71" t="s">
        <v>1839</v>
      </c>
      <c r="B675" s="65">
        <v>574.5</v>
      </c>
    </row>
    <row r="676" spans="1:2" ht="12.75">
      <c r="A676" s="71" t="s">
        <v>1840</v>
      </c>
      <c r="B676" s="65">
        <v>221</v>
      </c>
    </row>
    <row r="677" spans="1:2" ht="12.75">
      <c r="A677" s="71" t="s">
        <v>1841</v>
      </c>
      <c r="B677" s="65">
        <v>170</v>
      </c>
    </row>
    <row r="678" spans="1:2" ht="12.75">
      <c r="A678" s="71" t="s">
        <v>1842</v>
      </c>
      <c r="B678" s="65">
        <v>719</v>
      </c>
    </row>
    <row r="679" spans="1:2" ht="12.75">
      <c r="A679" s="71" t="s">
        <v>1843</v>
      </c>
      <c r="B679" s="65">
        <v>94.5</v>
      </c>
    </row>
    <row r="680" spans="1:2" ht="12.75">
      <c r="A680" s="71" t="s">
        <v>1844</v>
      </c>
      <c r="B680" s="65">
        <v>293</v>
      </c>
    </row>
    <row r="681" spans="1:2" ht="12.75">
      <c r="A681" s="71" t="s">
        <v>1845</v>
      </c>
      <c r="B681" s="65">
        <v>329.2</v>
      </c>
    </row>
    <row r="682" spans="1:2" ht="12.75">
      <c r="A682" s="71" t="s">
        <v>1846</v>
      </c>
      <c r="B682" s="65">
        <v>142.8</v>
      </c>
    </row>
    <row r="683" spans="1:2" ht="12.75">
      <c r="A683" s="71" t="s">
        <v>1847</v>
      </c>
      <c r="B683" s="65">
        <v>97</v>
      </c>
    </row>
    <row r="684" spans="1:2" ht="12.75">
      <c r="A684" s="71" t="s">
        <v>1848</v>
      </c>
      <c r="B684" s="65">
        <v>266</v>
      </c>
    </row>
    <row r="685" spans="1:2" ht="12.75">
      <c r="A685" s="71" t="s">
        <v>1849</v>
      </c>
      <c r="B685" s="65">
        <v>330</v>
      </c>
    </row>
    <row r="686" spans="1:2" ht="12.75">
      <c r="A686" s="71" t="s">
        <v>1850</v>
      </c>
      <c r="B686" s="66">
        <v>1054</v>
      </c>
    </row>
    <row r="687" spans="1:2" ht="12.75">
      <c r="A687" s="71" t="s">
        <v>1851</v>
      </c>
      <c r="B687" s="65">
        <v>349</v>
      </c>
    </row>
    <row r="688" spans="1:2" ht="12.75">
      <c r="A688" s="71" t="s">
        <v>1852</v>
      </c>
      <c r="B688" s="65">
        <v>306</v>
      </c>
    </row>
    <row r="689" spans="1:2" ht="12.75">
      <c r="A689" s="71" t="s">
        <v>1853</v>
      </c>
      <c r="B689" s="65">
        <v>688</v>
      </c>
    </row>
    <row r="690" spans="1:2" ht="12.75">
      <c r="A690" s="71" t="s">
        <v>1854</v>
      </c>
      <c r="B690" s="65">
        <v>314</v>
      </c>
    </row>
    <row r="691" spans="1:2" ht="12.75">
      <c r="A691" s="71" t="s">
        <v>1855</v>
      </c>
      <c r="B691" s="65">
        <v>537</v>
      </c>
    </row>
    <row r="692" spans="1:2" ht="12.75">
      <c r="A692" s="71" t="s">
        <v>1856</v>
      </c>
      <c r="B692" s="65">
        <v>183</v>
      </c>
    </row>
    <row r="693" spans="1:2" ht="12.75">
      <c r="A693" s="71" t="s">
        <v>1857</v>
      </c>
      <c r="B693" s="65">
        <v>153</v>
      </c>
    </row>
    <row r="694" spans="1:2" ht="12.75">
      <c r="A694" s="71" t="s">
        <v>1858</v>
      </c>
      <c r="B694" s="65">
        <v>31</v>
      </c>
    </row>
    <row r="695" spans="1:2" ht="12.75">
      <c r="A695" s="71" t="s">
        <v>1859</v>
      </c>
      <c r="B695" s="65">
        <v>993</v>
      </c>
    </row>
    <row r="696" spans="1:2" ht="12.75">
      <c r="A696" s="71" t="s">
        <v>1860</v>
      </c>
      <c r="B696" s="65">
        <v>300</v>
      </c>
    </row>
    <row r="697" spans="1:2" ht="12.75">
      <c r="A697" s="71" t="s">
        <v>1861</v>
      </c>
      <c r="B697" s="65">
        <v>288</v>
      </c>
    </row>
    <row r="698" spans="1:2" ht="12.75">
      <c r="A698" s="71" t="s">
        <v>1862</v>
      </c>
      <c r="B698" s="65">
        <v>12</v>
      </c>
    </row>
    <row r="699" spans="1:2" ht="12.75">
      <c r="A699" s="71" t="s">
        <v>1863</v>
      </c>
      <c r="B699" s="65">
        <v>309</v>
      </c>
    </row>
    <row r="700" spans="1:2" ht="12.75">
      <c r="A700" s="71" t="s">
        <v>1864</v>
      </c>
      <c r="B700" s="65">
        <v>147</v>
      </c>
    </row>
    <row r="701" spans="1:2" ht="12.75">
      <c r="A701" s="71" t="s">
        <v>1865</v>
      </c>
      <c r="B701" s="65">
        <v>95</v>
      </c>
    </row>
    <row r="702" spans="1:2" ht="12.75">
      <c r="A702" s="71" t="s">
        <v>1866</v>
      </c>
      <c r="B702" s="65">
        <v>350</v>
      </c>
    </row>
    <row r="703" spans="1:2" ht="12.75">
      <c r="A703" s="71" t="s">
        <v>1867</v>
      </c>
      <c r="B703" s="65">
        <v>380</v>
      </c>
    </row>
    <row r="704" spans="1:2" ht="12.75">
      <c r="A704" s="71" t="s">
        <v>1868</v>
      </c>
      <c r="B704" s="65">
        <v>252</v>
      </c>
    </row>
    <row r="705" spans="1:2" ht="12.75">
      <c r="A705" s="71" t="s">
        <v>1869</v>
      </c>
      <c r="B705" s="65">
        <v>323</v>
      </c>
    </row>
    <row r="706" spans="1:2" ht="12.75">
      <c r="A706" s="71" t="s">
        <v>1870</v>
      </c>
      <c r="B706" s="65">
        <v>248</v>
      </c>
    </row>
    <row r="707" spans="1:2" ht="12.75">
      <c r="A707" s="71" t="s">
        <v>1871</v>
      </c>
      <c r="B707" s="65">
        <v>189</v>
      </c>
    </row>
    <row r="708" spans="1:2" ht="12.75">
      <c r="A708" s="71" t="s">
        <v>1872</v>
      </c>
      <c r="B708" s="65">
        <v>103.5</v>
      </c>
    </row>
    <row r="709" spans="1:2" ht="12.75">
      <c r="A709" s="71" t="s">
        <v>1873</v>
      </c>
      <c r="B709" s="65">
        <v>155.8</v>
      </c>
    </row>
    <row r="710" spans="1:2" ht="12.75">
      <c r="A710" s="71" t="s">
        <v>1874</v>
      </c>
      <c r="B710" s="65">
        <v>213.5</v>
      </c>
    </row>
    <row r="711" spans="1:2" ht="12.75">
      <c r="A711" s="71" t="s">
        <v>1875</v>
      </c>
      <c r="B711" s="66">
        <v>1182</v>
      </c>
    </row>
    <row r="712" spans="1:2" ht="12.75">
      <c r="A712" s="71" t="s">
        <v>1876</v>
      </c>
      <c r="B712" s="65">
        <v>391</v>
      </c>
    </row>
    <row r="713" spans="1:2" ht="12.75">
      <c r="A713" s="71" t="s">
        <v>1877</v>
      </c>
      <c r="B713" s="65">
        <v>217</v>
      </c>
    </row>
    <row r="714" spans="1:2" ht="12.75">
      <c r="A714" s="71" t="s">
        <v>1878</v>
      </c>
      <c r="B714" s="65">
        <v>391</v>
      </c>
    </row>
    <row r="715" spans="1:2" ht="12.75">
      <c r="A715" s="71" t="s">
        <v>1879</v>
      </c>
      <c r="B715" s="65">
        <v>282.4</v>
      </c>
    </row>
    <row r="716" spans="1:2" ht="12.75">
      <c r="A716" s="71" t="s">
        <v>1880</v>
      </c>
      <c r="B716" s="65">
        <v>206</v>
      </c>
    </row>
    <row r="717" spans="1:2" ht="12.75">
      <c r="A717" s="71" t="s">
        <v>1881</v>
      </c>
      <c r="B717" s="65">
        <v>43</v>
      </c>
    </row>
    <row r="718" spans="1:2" ht="12.75">
      <c r="A718" s="71" t="s">
        <v>1882</v>
      </c>
      <c r="B718" s="65">
        <v>262.8</v>
      </c>
    </row>
    <row r="719" spans="1:2" ht="12.75">
      <c r="A719" s="71" t="s">
        <v>1883</v>
      </c>
      <c r="B719" s="65">
        <v>337.5</v>
      </c>
    </row>
    <row r="720" spans="1:2" ht="12.75">
      <c r="A720" s="71" t="s">
        <v>1884</v>
      </c>
      <c r="B720" s="65">
        <v>254</v>
      </c>
    </row>
    <row r="721" spans="1:2" ht="12.75">
      <c r="A721" s="71" t="s">
        <v>1885</v>
      </c>
      <c r="B721" s="65">
        <v>333</v>
      </c>
    </row>
    <row r="722" spans="1:2" ht="12.75">
      <c r="A722" s="71" t="s">
        <v>1886</v>
      </c>
      <c r="B722" s="65">
        <v>154</v>
      </c>
    </row>
    <row r="723" spans="1:2" ht="12.75">
      <c r="A723" s="71" t="s">
        <v>1887</v>
      </c>
      <c r="B723" s="66">
        <v>1119</v>
      </c>
    </row>
    <row r="724" spans="1:2" ht="12.75">
      <c r="A724" s="71" t="s">
        <v>1888</v>
      </c>
      <c r="B724" s="65">
        <v>83</v>
      </c>
    </row>
    <row r="725" spans="1:2" ht="12.75">
      <c r="A725" s="71" t="s">
        <v>1889</v>
      </c>
      <c r="B725" s="66">
        <v>1993</v>
      </c>
    </row>
    <row r="726" spans="1:2" ht="12.75">
      <c r="A726" s="71" t="s">
        <v>1890</v>
      </c>
      <c r="B726" s="66">
        <v>2068</v>
      </c>
    </row>
    <row r="727" spans="1:2" ht="12.75">
      <c r="A727" s="71" t="s">
        <v>1891</v>
      </c>
      <c r="B727" s="66">
        <v>1563</v>
      </c>
    </row>
    <row r="728" spans="1:2" ht="12.75">
      <c r="A728" s="71" t="s">
        <v>1892</v>
      </c>
      <c r="B728" s="66">
        <v>2328</v>
      </c>
    </row>
    <row r="729" spans="1:2" ht="12.75">
      <c r="A729" s="71" t="s">
        <v>1893</v>
      </c>
      <c r="B729" s="65">
        <v>641</v>
      </c>
    </row>
    <row r="730" spans="1:2" ht="12.75">
      <c r="A730" s="71" t="s">
        <v>1894</v>
      </c>
      <c r="B730" s="66">
        <v>1331</v>
      </c>
    </row>
    <row r="731" spans="1:2" ht="12.75">
      <c r="A731" s="71" t="s">
        <v>1895</v>
      </c>
      <c r="B731" s="66">
        <v>1096</v>
      </c>
    </row>
    <row r="732" spans="1:2" ht="12.75">
      <c r="A732" s="71" t="s">
        <v>1896</v>
      </c>
      <c r="B732" s="65">
        <v>490</v>
      </c>
    </row>
    <row r="733" spans="1:2" ht="12.75">
      <c r="A733" s="71" t="s">
        <v>1897</v>
      </c>
      <c r="B733" s="66">
        <v>1048</v>
      </c>
    </row>
    <row r="734" spans="1:2" ht="12.75">
      <c r="A734" s="71" t="s">
        <v>1898</v>
      </c>
      <c r="B734" s="65">
        <v>348</v>
      </c>
    </row>
    <row r="735" spans="1:2" ht="12.75">
      <c r="A735" s="71" t="s">
        <v>1899</v>
      </c>
      <c r="B735" s="66">
        <v>1050</v>
      </c>
    </row>
    <row r="736" spans="1:2" ht="12.75">
      <c r="A736" s="71" t="s">
        <v>1900</v>
      </c>
      <c r="B736" s="65">
        <v>229</v>
      </c>
    </row>
    <row r="737" spans="1:2" ht="12.75">
      <c r="A737" s="71" t="s">
        <v>1901</v>
      </c>
      <c r="B737" s="65">
        <v>502</v>
      </c>
    </row>
    <row r="738" spans="1:2" ht="12.75">
      <c r="A738" s="71" t="s">
        <v>1902</v>
      </c>
      <c r="B738" s="65">
        <v>501</v>
      </c>
    </row>
    <row r="739" spans="1:2" ht="12.75">
      <c r="A739" s="71" t="s">
        <v>1903</v>
      </c>
      <c r="B739" s="66">
        <v>1636</v>
      </c>
    </row>
    <row r="740" spans="1:2" ht="12.75">
      <c r="A740" s="71" t="s">
        <v>1904</v>
      </c>
      <c r="B740" s="65">
        <v>332</v>
      </c>
    </row>
    <row r="741" spans="1:2" ht="12.75">
      <c r="A741" s="71" t="s">
        <v>1905</v>
      </c>
      <c r="B741" s="65">
        <v>550</v>
      </c>
    </row>
    <row r="742" spans="1:2" ht="12.75">
      <c r="A742" s="71" t="s">
        <v>1906</v>
      </c>
      <c r="B742" s="65">
        <v>387</v>
      </c>
    </row>
    <row r="743" spans="1:2" ht="12.75">
      <c r="A743" s="71" t="s">
        <v>1907</v>
      </c>
      <c r="B743" s="65">
        <v>405</v>
      </c>
    </row>
    <row r="744" spans="1:2" ht="12.75">
      <c r="A744" s="71" t="s">
        <v>1908</v>
      </c>
      <c r="B744" s="65">
        <v>336</v>
      </c>
    </row>
    <row r="745" spans="1:2" ht="12.75">
      <c r="A745" s="71" t="s">
        <v>1909</v>
      </c>
      <c r="B745" s="65">
        <v>276.5</v>
      </c>
    </row>
    <row r="746" spans="1:2" ht="12.75">
      <c r="A746" s="71" t="s">
        <v>1910</v>
      </c>
      <c r="B746" s="65">
        <v>464</v>
      </c>
    </row>
    <row r="747" spans="1:2" ht="12.75">
      <c r="A747" s="71" t="s">
        <v>1911</v>
      </c>
      <c r="B747" s="65">
        <v>966</v>
      </c>
    </row>
    <row r="748" spans="1:2" ht="12.75">
      <c r="A748" s="71" t="s">
        <v>1912</v>
      </c>
      <c r="B748" s="65">
        <v>182.5</v>
      </c>
    </row>
    <row r="749" spans="1:2" ht="12.75">
      <c r="A749" s="71" t="s">
        <v>1913</v>
      </c>
      <c r="B749" s="65">
        <v>563.5</v>
      </c>
    </row>
    <row r="750" spans="1:2" ht="12.75">
      <c r="A750" s="71" t="s">
        <v>1914</v>
      </c>
      <c r="B750" s="65">
        <v>623</v>
      </c>
    </row>
    <row r="751" spans="1:2" ht="12.75">
      <c r="A751" s="71" t="s">
        <v>1915</v>
      </c>
      <c r="B751" s="66">
        <v>1198</v>
      </c>
    </row>
    <row r="752" spans="1:2" ht="12.75">
      <c r="A752" s="71" t="s">
        <v>1916</v>
      </c>
      <c r="B752" s="65">
        <v>290</v>
      </c>
    </row>
    <row r="753" spans="1:2" ht="12.75">
      <c r="A753" s="71" t="s">
        <v>1917</v>
      </c>
      <c r="B753" s="65">
        <v>287</v>
      </c>
    </row>
    <row r="754" spans="1:2" ht="12.75">
      <c r="A754" s="71" t="s">
        <v>1918</v>
      </c>
      <c r="B754" s="65">
        <v>971</v>
      </c>
    </row>
    <row r="755" spans="1:2" ht="12.75">
      <c r="A755" s="71" t="s">
        <v>1919</v>
      </c>
      <c r="B755" s="65">
        <v>863</v>
      </c>
    </row>
    <row r="756" spans="1:2" ht="12.75">
      <c r="A756" s="71" t="s">
        <v>1920</v>
      </c>
      <c r="B756" s="65">
        <v>517</v>
      </c>
    </row>
    <row r="757" spans="1:2" ht="12.75">
      <c r="A757" s="71" t="s">
        <v>1921</v>
      </c>
      <c r="B757" s="65">
        <v>486</v>
      </c>
    </row>
    <row r="758" spans="1:2" ht="12.75">
      <c r="A758" s="71" t="s">
        <v>1922</v>
      </c>
      <c r="B758" s="65">
        <v>460</v>
      </c>
    </row>
    <row r="759" spans="1:2" ht="12.75">
      <c r="A759" s="71" t="s">
        <v>1923</v>
      </c>
      <c r="B759" s="65">
        <v>251.5</v>
      </c>
    </row>
    <row r="760" spans="1:2" ht="12.75">
      <c r="A760" s="71" t="s">
        <v>1924</v>
      </c>
      <c r="B760" s="65">
        <v>147</v>
      </c>
    </row>
    <row r="761" spans="1:2" ht="12.75">
      <c r="A761" s="71" t="s">
        <v>1925</v>
      </c>
      <c r="B761" s="65">
        <v>116.5</v>
      </c>
    </row>
    <row r="762" spans="1:2" ht="12.75">
      <c r="A762" s="71" t="s">
        <v>1926</v>
      </c>
      <c r="B762" s="65">
        <v>110.5</v>
      </c>
    </row>
    <row r="763" spans="1:2" ht="12.75">
      <c r="A763" s="71" t="s">
        <v>1927</v>
      </c>
      <c r="B763" s="65">
        <v>161</v>
      </c>
    </row>
    <row r="764" spans="1:2" ht="12.75">
      <c r="A764" s="71" t="s">
        <v>1928</v>
      </c>
      <c r="B764" s="65">
        <v>218</v>
      </c>
    </row>
    <row r="765" spans="1:2" ht="12.75">
      <c r="A765" s="71" t="s">
        <v>1929</v>
      </c>
      <c r="B765" s="65">
        <v>775</v>
      </c>
    </row>
    <row r="766" spans="1:2" ht="12.75">
      <c r="A766" s="71" t="s">
        <v>1930</v>
      </c>
      <c r="B766" s="65">
        <v>71</v>
      </c>
    </row>
    <row r="767" spans="1:2" ht="12.75">
      <c r="A767" s="71" t="s">
        <v>1931</v>
      </c>
      <c r="B767" s="65">
        <v>569</v>
      </c>
    </row>
    <row r="768" spans="1:2" ht="12.75">
      <c r="A768" s="71" t="s">
        <v>1932</v>
      </c>
      <c r="B768" s="66">
        <v>1262</v>
      </c>
    </row>
    <row r="769" spans="1:2" ht="12.75">
      <c r="A769" s="71" t="s">
        <v>1933</v>
      </c>
      <c r="B769" s="65">
        <v>45</v>
      </c>
    </row>
    <row r="770" spans="1:2" ht="12.75">
      <c r="A770" s="71" t="s">
        <v>1934</v>
      </c>
      <c r="B770" s="65">
        <v>233</v>
      </c>
    </row>
    <row r="771" spans="1:2" ht="12.75">
      <c r="A771" s="71" t="s">
        <v>1935</v>
      </c>
      <c r="B771" s="65">
        <v>370</v>
      </c>
    </row>
    <row r="772" spans="1:2" ht="12.75">
      <c r="A772" s="71" t="s">
        <v>1936</v>
      </c>
      <c r="B772" s="66">
        <v>2022</v>
      </c>
    </row>
    <row r="773" spans="1:2" ht="12.75">
      <c r="A773" s="71" t="s">
        <v>1937</v>
      </c>
      <c r="B773" s="65">
        <v>234</v>
      </c>
    </row>
    <row r="774" spans="1:2" ht="12.75">
      <c r="A774" s="71" t="s">
        <v>1938</v>
      </c>
      <c r="B774" s="65">
        <v>333</v>
      </c>
    </row>
    <row r="775" spans="1:2" ht="12.75">
      <c r="A775" s="71" t="s">
        <v>1939</v>
      </c>
      <c r="B775" s="66">
        <v>1050</v>
      </c>
    </row>
    <row r="776" spans="1:2" ht="12.75">
      <c r="A776" s="71" t="s">
        <v>1940</v>
      </c>
      <c r="B776" s="65">
        <v>139</v>
      </c>
    </row>
    <row r="777" spans="1:2" ht="12.75">
      <c r="A777" s="71" t="s">
        <v>1941</v>
      </c>
      <c r="B777" s="65">
        <v>677</v>
      </c>
    </row>
    <row r="778" spans="1:2" ht="12.75">
      <c r="A778" s="71" t="s">
        <v>1942</v>
      </c>
      <c r="B778" s="65">
        <v>79</v>
      </c>
    </row>
    <row r="779" spans="1:2" ht="12.75">
      <c r="A779" s="71" t="s">
        <v>1943</v>
      </c>
      <c r="B779" s="65">
        <v>220</v>
      </c>
    </row>
    <row r="780" spans="1:2" ht="12.75">
      <c r="A780" s="71" t="s">
        <v>1944</v>
      </c>
      <c r="B780" s="65">
        <v>830</v>
      </c>
    </row>
    <row r="781" spans="1:2" ht="12.75">
      <c r="A781" s="71" t="s">
        <v>1945</v>
      </c>
      <c r="B781" s="65">
        <v>243</v>
      </c>
    </row>
    <row r="782" spans="1:2" ht="12.75">
      <c r="A782" s="71" t="s">
        <v>1946</v>
      </c>
      <c r="B782" s="65">
        <v>456</v>
      </c>
    </row>
    <row r="783" spans="1:2" ht="12.75">
      <c r="A783" s="71" t="s">
        <v>1947</v>
      </c>
      <c r="B783" s="65">
        <v>154</v>
      </c>
    </row>
    <row r="784" spans="1:2" ht="12.75">
      <c r="A784" s="71" t="s">
        <v>1948</v>
      </c>
      <c r="B784" s="66">
        <v>1097</v>
      </c>
    </row>
    <row r="785" spans="1:2" ht="12.75">
      <c r="A785" s="71" t="s">
        <v>1949</v>
      </c>
      <c r="B785" s="66">
        <v>1870</v>
      </c>
    </row>
    <row r="786" spans="1:2" ht="12.75">
      <c r="A786" s="71" t="s">
        <v>1950</v>
      </c>
      <c r="B786" s="65">
        <v>375.5</v>
      </c>
    </row>
    <row r="787" spans="1:2" ht="12.75">
      <c r="A787" s="71" t="s">
        <v>1951</v>
      </c>
      <c r="B787" s="65">
        <v>152</v>
      </c>
    </row>
    <row r="788" spans="1:2" ht="12.75">
      <c r="A788" s="71" t="s">
        <v>1952</v>
      </c>
      <c r="B788" s="65">
        <v>955</v>
      </c>
    </row>
    <row r="789" spans="1:2" ht="12.75">
      <c r="A789" s="71" t="s">
        <v>1953</v>
      </c>
      <c r="B789" s="65">
        <v>630</v>
      </c>
    </row>
    <row r="790" spans="1:2" ht="12.75">
      <c r="A790" s="71" t="s">
        <v>1954</v>
      </c>
      <c r="B790" s="66">
        <v>1494</v>
      </c>
    </row>
    <row r="791" spans="1:2" ht="12.75">
      <c r="A791" s="71" t="s">
        <v>1955</v>
      </c>
      <c r="B791" s="65">
        <v>440</v>
      </c>
    </row>
    <row r="792" spans="1:2" ht="12.75">
      <c r="A792" s="71" t="s">
        <v>1956</v>
      </c>
      <c r="B792" s="66">
        <v>1160</v>
      </c>
    </row>
    <row r="793" spans="1:2" ht="12.75">
      <c r="A793" s="71" t="s">
        <v>1957</v>
      </c>
      <c r="B793" s="66">
        <v>1622</v>
      </c>
    </row>
    <row r="794" spans="1:2" ht="12.75">
      <c r="A794" s="71" t="s">
        <v>1958</v>
      </c>
      <c r="B794" s="65">
        <v>380.5</v>
      </c>
    </row>
    <row r="795" spans="1:2" ht="12.75">
      <c r="A795" s="71" t="s">
        <v>1959</v>
      </c>
      <c r="B795" s="66">
        <v>1543</v>
      </c>
    </row>
    <row r="796" spans="1:2" ht="12.75">
      <c r="A796" s="71" t="s">
        <v>1960</v>
      </c>
      <c r="B796" s="65">
        <v>241</v>
      </c>
    </row>
    <row r="797" spans="1:2" ht="12.75">
      <c r="A797" s="71" t="s">
        <v>1961</v>
      </c>
      <c r="B797" s="66">
        <v>1396</v>
      </c>
    </row>
    <row r="798" spans="1:2" ht="12.75">
      <c r="A798" s="71" t="s">
        <v>1962</v>
      </c>
      <c r="B798" s="65">
        <v>325</v>
      </c>
    </row>
    <row r="799" spans="1:2" ht="12.75">
      <c r="A799" s="71" t="s">
        <v>1963</v>
      </c>
      <c r="B799" s="66">
        <v>1238</v>
      </c>
    </row>
    <row r="800" spans="1:2" ht="12.75">
      <c r="A800" s="71" t="s">
        <v>1964</v>
      </c>
      <c r="B800" s="65">
        <v>368</v>
      </c>
    </row>
    <row r="801" spans="1:2" ht="12.75">
      <c r="A801" s="71" t="s">
        <v>1965</v>
      </c>
      <c r="B801" s="65">
        <v>230</v>
      </c>
    </row>
    <row r="802" spans="1:2" ht="12.75">
      <c r="A802" s="71" t="s">
        <v>1966</v>
      </c>
      <c r="B802" s="66">
        <v>1110</v>
      </c>
    </row>
    <row r="803" spans="1:2" ht="12.75">
      <c r="A803" s="71" t="s">
        <v>1967</v>
      </c>
      <c r="B803" s="66">
        <v>1374</v>
      </c>
    </row>
    <row r="804" spans="1:2" ht="12.75">
      <c r="A804" s="71" t="s">
        <v>1968</v>
      </c>
      <c r="B804" s="65">
        <v>374</v>
      </c>
    </row>
    <row r="805" spans="1:2" ht="12.75">
      <c r="A805" s="71" t="s">
        <v>1969</v>
      </c>
      <c r="B805" s="66">
        <v>1192</v>
      </c>
    </row>
    <row r="806" spans="1:2" ht="12.75">
      <c r="A806" s="71" t="s">
        <v>1970</v>
      </c>
      <c r="B806" s="65">
        <v>576</v>
      </c>
    </row>
    <row r="807" spans="1:2" ht="12.75">
      <c r="A807" s="71" t="s">
        <v>1971</v>
      </c>
      <c r="B807" s="65">
        <v>738</v>
      </c>
    </row>
    <row r="808" spans="1:2" ht="12.75">
      <c r="A808" s="71" t="s">
        <v>1972</v>
      </c>
      <c r="B808" s="66">
        <v>1040</v>
      </c>
    </row>
    <row r="809" spans="1:2" ht="12.75">
      <c r="A809" s="71" t="s">
        <v>1973</v>
      </c>
      <c r="B809" s="65">
        <v>288</v>
      </c>
    </row>
    <row r="810" spans="1:2" ht="12.75">
      <c r="A810" s="71" t="s">
        <v>1974</v>
      </c>
      <c r="B810" s="65">
        <v>185</v>
      </c>
    </row>
    <row r="811" spans="1:2" ht="12.75">
      <c r="A811" s="71" t="s">
        <v>1975</v>
      </c>
      <c r="B811" s="65">
        <v>514</v>
      </c>
    </row>
    <row r="812" spans="1:2" ht="12.75">
      <c r="A812" s="71" t="s">
        <v>1976</v>
      </c>
      <c r="B812" s="65">
        <v>163</v>
      </c>
    </row>
    <row r="813" spans="1:2" ht="12.75">
      <c r="A813" s="71" t="s">
        <v>1977</v>
      </c>
      <c r="B813" s="65">
        <v>277</v>
      </c>
    </row>
    <row r="814" spans="1:2" ht="12.75">
      <c r="A814" s="71" t="s">
        <v>1978</v>
      </c>
      <c r="B814" s="65">
        <v>456</v>
      </c>
    </row>
    <row r="815" spans="1:2" ht="12.75">
      <c r="A815" s="71" t="s">
        <v>1979</v>
      </c>
      <c r="B815" s="65">
        <v>82</v>
      </c>
    </row>
    <row r="816" spans="1:2" ht="12.75">
      <c r="A816" s="71" t="s">
        <v>1980</v>
      </c>
      <c r="B816" s="65">
        <v>50</v>
      </c>
    </row>
    <row r="817" spans="1:2" ht="12.75">
      <c r="A817" s="71" t="s">
        <v>1981</v>
      </c>
      <c r="B817" s="65">
        <v>476</v>
      </c>
    </row>
    <row r="818" spans="1:2" ht="12.75">
      <c r="A818" s="71" t="s">
        <v>1982</v>
      </c>
      <c r="B818" s="65">
        <v>49</v>
      </c>
    </row>
    <row r="819" spans="1:2" ht="12.75">
      <c r="A819" s="71" t="s">
        <v>1983</v>
      </c>
      <c r="B819" s="65">
        <v>185</v>
      </c>
    </row>
    <row r="820" spans="1:2" ht="12.75">
      <c r="A820" s="71" t="s">
        <v>1984</v>
      </c>
      <c r="B820" s="65">
        <v>716.5</v>
      </c>
    </row>
    <row r="821" spans="1:2" ht="12.75">
      <c r="A821" s="71" t="s">
        <v>1985</v>
      </c>
      <c r="B821" s="66">
        <v>1399</v>
      </c>
    </row>
    <row r="822" spans="1:2" ht="12.75">
      <c r="A822" s="71" t="s">
        <v>1986</v>
      </c>
      <c r="B822" s="65">
        <v>155</v>
      </c>
    </row>
    <row r="823" spans="1:2" ht="12.75">
      <c r="A823" s="71" t="s">
        <v>1987</v>
      </c>
      <c r="B823" s="66">
        <v>1211</v>
      </c>
    </row>
    <row r="824" spans="1:2" ht="12.75">
      <c r="A824" s="71" t="s">
        <v>1988</v>
      </c>
      <c r="B824" s="65">
        <v>415</v>
      </c>
    </row>
    <row r="825" spans="1:2" ht="12.75">
      <c r="A825" s="71" t="s">
        <v>1989</v>
      </c>
      <c r="B825" s="65">
        <v>349</v>
      </c>
    </row>
    <row r="826" spans="1:2" ht="12.75">
      <c r="A826" s="71" t="s">
        <v>1990</v>
      </c>
      <c r="B826" s="65">
        <v>957</v>
      </c>
    </row>
    <row r="827" spans="1:2" ht="12.75">
      <c r="A827" s="71" t="s">
        <v>1991</v>
      </c>
      <c r="B827" s="65">
        <v>443.5</v>
      </c>
    </row>
    <row r="828" spans="1:2" ht="12.75">
      <c r="A828" s="71" t="s">
        <v>1992</v>
      </c>
      <c r="B828" s="66">
        <v>1544</v>
      </c>
    </row>
    <row r="829" spans="1:2" ht="12.75">
      <c r="A829" s="71" t="s">
        <v>1993</v>
      </c>
      <c r="B829" s="65">
        <v>292</v>
      </c>
    </row>
    <row r="830" spans="1:2" ht="12.75">
      <c r="A830" s="71" t="s">
        <v>1994</v>
      </c>
      <c r="B830" s="65">
        <v>248</v>
      </c>
    </row>
    <row r="831" spans="1:2" ht="12.75">
      <c r="A831" s="71" t="s">
        <v>1995</v>
      </c>
      <c r="B831" s="65">
        <v>71</v>
      </c>
    </row>
    <row r="832" spans="1:2" ht="12.75">
      <c r="A832" s="71" t="s">
        <v>1996</v>
      </c>
      <c r="B832" s="65">
        <v>806</v>
      </c>
    </row>
    <row r="833" spans="1:2" ht="12.75">
      <c r="A833" s="71" t="s">
        <v>1997</v>
      </c>
      <c r="B833" s="65">
        <v>880</v>
      </c>
    </row>
    <row r="834" spans="1:2" ht="12.75">
      <c r="A834" s="71" t="s">
        <v>1998</v>
      </c>
      <c r="B834" s="66">
        <v>1267</v>
      </c>
    </row>
    <row r="835" spans="1:2" ht="12.75">
      <c r="A835" s="71" t="s">
        <v>1999</v>
      </c>
      <c r="B835" s="65">
        <v>525</v>
      </c>
    </row>
    <row r="836" spans="1:2" ht="12.75">
      <c r="A836" s="71" t="s">
        <v>2000</v>
      </c>
      <c r="B836" s="66">
        <v>1140</v>
      </c>
    </row>
    <row r="837" spans="1:2" ht="12.75">
      <c r="A837" s="71" t="s">
        <v>2001</v>
      </c>
      <c r="B837" s="66">
        <v>1298</v>
      </c>
    </row>
    <row r="838" spans="1:2" ht="12.75">
      <c r="A838" s="71" t="s">
        <v>2002</v>
      </c>
      <c r="B838" s="65">
        <v>163.5</v>
      </c>
    </row>
    <row r="839" spans="1:2" ht="12.75">
      <c r="A839" s="71" t="s">
        <v>2003</v>
      </c>
      <c r="B839" s="65">
        <v>391</v>
      </c>
    </row>
    <row r="840" spans="1:2" ht="12.75">
      <c r="A840" s="71" t="s">
        <v>2004</v>
      </c>
      <c r="B840" s="65">
        <v>109.5</v>
      </c>
    </row>
    <row r="841" spans="1:2" ht="12.75">
      <c r="A841" s="71" t="s">
        <v>2005</v>
      </c>
      <c r="B841" s="65">
        <v>321</v>
      </c>
    </row>
    <row r="842" spans="1:2" ht="12.75">
      <c r="A842" s="71" t="s">
        <v>2006</v>
      </c>
      <c r="B842" s="65">
        <v>374</v>
      </c>
    </row>
    <row r="843" spans="1:2" ht="12.75">
      <c r="A843" s="71" t="s">
        <v>2007</v>
      </c>
      <c r="B843" s="65">
        <v>434</v>
      </c>
    </row>
    <row r="844" spans="1:2" ht="12.75">
      <c r="A844" s="71" t="s">
        <v>2008</v>
      </c>
      <c r="B844" s="65">
        <v>313</v>
      </c>
    </row>
    <row r="845" spans="1:2" ht="12.75">
      <c r="A845" s="71" t="s">
        <v>2009</v>
      </c>
      <c r="B845" s="65">
        <v>961</v>
      </c>
    </row>
    <row r="846" spans="1:2" ht="12.75">
      <c r="A846" s="71" t="s">
        <v>2010</v>
      </c>
      <c r="B846" s="65">
        <v>348</v>
      </c>
    </row>
    <row r="847" spans="1:2" ht="12.75">
      <c r="A847" s="71" t="s">
        <v>2011</v>
      </c>
      <c r="B847" s="66">
        <v>4362</v>
      </c>
    </row>
    <row r="848" spans="1:2" ht="12.75">
      <c r="A848" s="71" t="s">
        <v>2012</v>
      </c>
      <c r="B848" s="66">
        <v>1234</v>
      </c>
    </row>
    <row r="849" spans="1:2" ht="12.75">
      <c r="A849" s="71" t="s">
        <v>2013</v>
      </c>
      <c r="B849" s="66">
        <v>1544</v>
      </c>
    </row>
    <row r="850" spans="1:2" ht="12.75">
      <c r="A850" s="71" t="s">
        <v>2014</v>
      </c>
      <c r="B850" s="65">
        <v>155.05</v>
      </c>
    </row>
    <row r="851" spans="1:2" ht="12.75">
      <c r="A851" s="71" t="s">
        <v>2015</v>
      </c>
      <c r="B851" s="65">
        <v>198</v>
      </c>
    </row>
    <row r="852" spans="1:2" ht="12.75">
      <c r="A852" s="71" t="s">
        <v>2016</v>
      </c>
      <c r="B852" s="65">
        <v>530</v>
      </c>
    </row>
    <row r="853" spans="1:2" ht="12.75">
      <c r="A853" s="71" t="s">
        <v>2017</v>
      </c>
      <c r="B853" s="66">
        <v>1411</v>
      </c>
    </row>
    <row r="854" spans="1:2" ht="12.75">
      <c r="A854" s="71" t="s">
        <v>2018</v>
      </c>
      <c r="B854" s="66">
        <v>4203</v>
      </c>
    </row>
    <row r="855" spans="1:2" ht="12.75">
      <c r="A855" s="71" t="s">
        <v>2019</v>
      </c>
      <c r="B855" s="65">
        <v>939</v>
      </c>
    </row>
    <row r="856" spans="1:2" ht="12.75">
      <c r="A856" s="71" t="s">
        <v>2020</v>
      </c>
      <c r="B856" s="65">
        <v>633</v>
      </c>
    </row>
    <row r="857" spans="1:2" ht="12.75">
      <c r="A857" s="71" t="s">
        <v>2021</v>
      </c>
      <c r="B857" s="66">
        <v>5033</v>
      </c>
    </row>
    <row r="858" spans="1:2" ht="12.75">
      <c r="A858" s="71" t="s">
        <v>2022</v>
      </c>
      <c r="B858" s="65">
        <v>90</v>
      </c>
    </row>
    <row r="859" spans="1:2" ht="12.75">
      <c r="A859" s="71" t="s">
        <v>2023</v>
      </c>
      <c r="B859" s="66">
        <v>1253</v>
      </c>
    </row>
    <row r="860" spans="1:2" ht="12.75">
      <c r="A860" s="71" t="s">
        <v>2024</v>
      </c>
      <c r="B860" s="66">
        <v>3053</v>
      </c>
    </row>
    <row r="861" spans="1:2" ht="12.75">
      <c r="A861" s="71" t="s">
        <v>2025</v>
      </c>
      <c r="B861" s="66">
        <v>1696.5</v>
      </c>
    </row>
    <row r="862" spans="1:2" ht="12.75">
      <c r="A862" s="71" t="s">
        <v>2026</v>
      </c>
      <c r="B862" s="65">
        <v>381</v>
      </c>
    </row>
    <row r="863" spans="1:2" ht="12.75">
      <c r="A863" s="71" t="s">
        <v>2027</v>
      </c>
      <c r="B863" s="65">
        <v>350</v>
      </c>
    </row>
    <row r="864" spans="1:2" ht="12.75">
      <c r="A864" s="71" t="s">
        <v>2028</v>
      </c>
      <c r="B864" s="66">
        <v>3396</v>
      </c>
    </row>
    <row r="865" spans="1:2" ht="12.75">
      <c r="A865" s="71" t="s">
        <v>2029</v>
      </c>
      <c r="B865" s="66">
        <v>1692</v>
      </c>
    </row>
    <row r="866" spans="1:2" ht="12.75">
      <c r="A866" s="71" t="s">
        <v>2030</v>
      </c>
      <c r="B866" s="65">
        <v>158</v>
      </c>
    </row>
    <row r="867" spans="1:2" ht="12.75">
      <c r="A867" s="71" t="s">
        <v>2031</v>
      </c>
      <c r="B867" s="65">
        <v>797</v>
      </c>
    </row>
    <row r="868" spans="1:2" ht="12.75">
      <c r="A868" s="71" t="s">
        <v>2032</v>
      </c>
      <c r="B868" s="65">
        <v>618</v>
      </c>
    </row>
    <row r="869" spans="1:2" ht="12.75">
      <c r="A869" s="71" t="s">
        <v>2033</v>
      </c>
      <c r="B869" s="66">
        <v>1443</v>
      </c>
    </row>
    <row r="870" spans="1:2" ht="12.75">
      <c r="A870" s="71" t="s">
        <v>2034</v>
      </c>
      <c r="B870" s="65">
        <v>165</v>
      </c>
    </row>
    <row r="871" spans="1:2" ht="12.75">
      <c r="A871" s="71" t="s">
        <v>2035</v>
      </c>
      <c r="B871" s="66">
        <v>1080</v>
      </c>
    </row>
    <row r="872" spans="1:2" ht="12.75">
      <c r="A872" s="71" t="s">
        <v>2036</v>
      </c>
      <c r="B872" s="66">
        <v>1747</v>
      </c>
    </row>
    <row r="873" spans="1:2" ht="12.75">
      <c r="A873" s="71" t="s">
        <v>2037</v>
      </c>
      <c r="B873" s="66">
        <v>1209</v>
      </c>
    </row>
    <row r="874" spans="1:2" ht="12.75">
      <c r="A874" s="71" t="s">
        <v>2038</v>
      </c>
      <c r="B874" s="65">
        <v>950</v>
      </c>
    </row>
    <row r="875" spans="1:2" ht="12.75">
      <c r="A875" s="71" t="s">
        <v>2039</v>
      </c>
      <c r="B875" s="65">
        <v>191.5</v>
      </c>
    </row>
    <row r="876" spans="1:2" ht="12.75">
      <c r="A876" s="71" t="s">
        <v>2040</v>
      </c>
      <c r="B876" s="66">
        <v>1835</v>
      </c>
    </row>
    <row r="877" spans="1:2" ht="12.75">
      <c r="A877" s="71" t="s">
        <v>2041</v>
      </c>
      <c r="B877" s="65">
        <v>105</v>
      </c>
    </row>
    <row r="878" spans="1:2" ht="12.75">
      <c r="A878" s="71" t="s">
        <v>2042</v>
      </c>
      <c r="B878" s="65">
        <v>37</v>
      </c>
    </row>
    <row r="879" spans="1:2" ht="12.75">
      <c r="A879" s="71" t="s">
        <v>2043</v>
      </c>
      <c r="B879" s="66">
        <v>3323</v>
      </c>
    </row>
    <row r="880" spans="1:2" ht="12.75">
      <c r="A880" s="71" t="s">
        <v>2044</v>
      </c>
      <c r="B880" s="66">
        <v>1552</v>
      </c>
    </row>
    <row r="881" spans="1:2" ht="12.75">
      <c r="A881" s="71" t="s">
        <v>2045</v>
      </c>
      <c r="B881" s="66">
        <v>2728</v>
      </c>
    </row>
    <row r="882" spans="1:2" ht="12.75">
      <c r="A882" s="71" t="s">
        <v>2046</v>
      </c>
      <c r="B882" s="65">
        <v>49</v>
      </c>
    </row>
    <row r="883" spans="1:2" ht="12.75">
      <c r="A883" s="71" t="s">
        <v>2047</v>
      </c>
      <c r="B883" s="65">
        <v>406.6</v>
      </c>
    </row>
    <row r="884" spans="1:2" ht="12.75">
      <c r="A884" s="71" t="s">
        <v>2048</v>
      </c>
      <c r="B884" s="65">
        <v>20.5</v>
      </c>
    </row>
    <row r="885" spans="1:2" ht="12.75">
      <c r="A885" s="71" t="s">
        <v>2049</v>
      </c>
      <c r="B885" s="65">
        <v>232</v>
      </c>
    </row>
    <row r="886" spans="1:2" ht="12.75">
      <c r="A886" s="71" t="s">
        <v>2050</v>
      </c>
      <c r="B886" s="66">
        <v>2056</v>
      </c>
    </row>
    <row r="887" spans="1:2" ht="12.75">
      <c r="A887" s="71" t="s">
        <v>2051</v>
      </c>
      <c r="B887" s="65">
        <v>14</v>
      </c>
    </row>
    <row r="888" spans="1:2" ht="12.75">
      <c r="A888" s="71" t="s">
        <v>2052</v>
      </c>
      <c r="B888" s="65">
        <v>481.5</v>
      </c>
    </row>
    <row r="889" spans="1:2" ht="12.75">
      <c r="A889" s="71" t="s">
        <v>2053</v>
      </c>
      <c r="B889" s="66">
        <v>2038</v>
      </c>
    </row>
    <row r="890" spans="1:2" ht="12.75">
      <c r="A890" s="71" t="s">
        <v>2054</v>
      </c>
      <c r="B890" s="66">
        <v>1308</v>
      </c>
    </row>
    <row r="891" spans="1:2" ht="12.75">
      <c r="A891" s="71" t="s">
        <v>2055</v>
      </c>
      <c r="B891" s="65">
        <v>409</v>
      </c>
    </row>
    <row r="892" spans="1:2" ht="12.75">
      <c r="A892" s="71" t="s">
        <v>2056</v>
      </c>
      <c r="B892" s="66">
        <v>3508</v>
      </c>
    </row>
    <row r="893" spans="1:2" ht="12.75">
      <c r="A893" s="71" t="s">
        <v>2057</v>
      </c>
      <c r="B893" s="66">
        <v>2004</v>
      </c>
    </row>
    <row r="894" spans="1:2" ht="12.75">
      <c r="A894" s="71" t="s">
        <v>2058</v>
      </c>
      <c r="B894" s="65">
        <v>23</v>
      </c>
    </row>
    <row r="895" spans="1:2" ht="12.75">
      <c r="A895" s="71" t="s">
        <v>2059</v>
      </c>
      <c r="B895" s="65">
        <v>490</v>
      </c>
    </row>
    <row r="896" spans="1:2" ht="12.75">
      <c r="A896" s="71" t="s">
        <v>2060</v>
      </c>
      <c r="B896" s="66">
        <v>6186</v>
      </c>
    </row>
    <row r="897" spans="1:2" ht="12.75">
      <c r="A897" s="71" t="s">
        <v>2061</v>
      </c>
      <c r="B897" s="65">
        <v>437.5</v>
      </c>
    </row>
    <row r="898" spans="1:2" ht="12.75">
      <c r="A898" s="71" t="s">
        <v>2062</v>
      </c>
      <c r="B898" s="65">
        <v>777</v>
      </c>
    </row>
    <row r="899" spans="1:2" ht="12.75">
      <c r="A899" s="71" t="s">
        <v>2063</v>
      </c>
      <c r="B899" s="66">
        <v>1690</v>
      </c>
    </row>
    <row r="900" spans="1:2" ht="12.75">
      <c r="A900" s="71" t="s">
        <v>2064</v>
      </c>
      <c r="B900" s="65">
        <v>949</v>
      </c>
    </row>
    <row r="901" spans="1:2" ht="12.75">
      <c r="A901" s="71" t="s">
        <v>2065</v>
      </c>
      <c r="B901" s="65">
        <v>172.2</v>
      </c>
    </row>
    <row r="902" spans="1:2" ht="12.75">
      <c r="A902" s="71" t="s">
        <v>2066</v>
      </c>
      <c r="B902" s="65">
        <v>262.5</v>
      </c>
    </row>
    <row r="903" spans="1:2" ht="12.75">
      <c r="A903" s="71" t="s">
        <v>2067</v>
      </c>
      <c r="B903" s="65">
        <v>655</v>
      </c>
    </row>
    <row r="904" spans="1:2" ht="12.75">
      <c r="A904" s="71" t="s">
        <v>2068</v>
      </c>
      <c r="B904" s="65">
        <v>10.25</v>
      </c>
    </row>
    <row r="905" spans="1:2" ht="12.75">
      <c r="A905" s="71" t="s">
        <v>2069</v>
      </c>
      <c r="B905" s="66">
        <v>1318</v>
      </c>
    </row>
    <row r="906" spans="1:2" ht="12.75">
      <c r="A906" s="71" t="s">
        <v>2070</v>
      </c>
      <c r="B906" s="65">
        <v>170</v>
      </c>
    </row>
    <row r="907" spans="1:2" ht="12.75">
      <c r="A907" s="71" t="s">
        <v>2071</v>
      </c>
      <c r="B907" s="65">
        <v>218</v>
      </c>
    </row>
    <row r="908" spans="1:2" ht="12.75">
      <c r="A908" s="71" t="s">
        <v>2072</v>
      </c>
      <c r="B908" s="65">
        <v>644</v>
      </c>
    </row>
    <row r="909" spans="1:2" ht="12.75">
      <c r="A909" s="71" t="s">
        <v>2073</v>
      </c>
      <c r="B909" s="65">
        <v>306.5</v>
      </c>
    </row>
    <row r="910" spans="1:2" ht="12.75">
      <c r="A910" s="71" t="s">
        <v>2074</v>
      </c>
      <c r="B910" s="65">
        <v>682</v>
      </c>
    </row>
    <row r="911" spans="1:2" ht="12.75">
      <c r="A911" s="71" t="s">
        <v>2075</v>
      </c>
      <c r="B911" s="65">
        <v>229</v>
      </c>
    </row>
    <row r="912" spans="1:2" ht="12.75">
      <c r="A912" s="71" t="s">
        <v>2076</v>
      </c>
      <c r="B912" s="65">
        <v>620</v>
      </c>
    </row>
    <row r="913" spans="1:2" ht="12.75">
      <c r="A913" s="71" t="s">
        <v>2077</v>
      </c>
      <c r="B913" s="65">
        <v>522</v>
      </c>
    </row>
    <row r="914" spans="1:2" ht="12.75">
      <c r="A914" s="71" t="s">
        <v>2078</v>
      </c>
      <c r="B914" s="65">
        <v>679</v>
      </c>
    </row>
    <row r="915" spans="1:2" ht="12.75">
      <c r="A915" s="71" t="s">
        <v>2079</v>
      </c>
      <c r="B915" s="65">
        <v>157.5</v>
      </c>
    </row>
    <row r="916" spans="1:2" ht="12.75">
      <c r="A916" s="71" t="s">
        <v>2080</v>
      </c>
      <c r="B916" s="66">
        <v>1174</v>
      </c>
    </row>
    <row r="917" spans="1:2" ht="12.75">
      <c r="A917" s="71" t="s">
        <v>2081</v>
      </c>
      <c r="B917" s="65">
        <v>317</v>
      </c>
    </row>
    <row r="918" spans="1:2" ht="12.75">
      <c r="A918" s="71" t="s">
        <v>2082</v>
      </c>
      <c r="B918" s="65">
        <v>250.5</v>
      </c>
    </row>
    <row r="919" spans="1:2" ht="12.75">
      <c r="A919" s="71" t="s">
        <v>2083</v>
      </c>
      <c r="B919" s="65">
        <v>708</v>
      </c>
    </row>
    <row r="920" spans="1:2" ht="12.75">
      <c r="A920" s="71" t="s">
        <v>2084</v>
      </c>
      <c r="B920" s="65">
        <v>145</v>
      </c>
    </row>
    <row r="921" spans="1:2" ht="12.75">
      <c r="A921" s="71" t="s">
        <v>2085</v>
      </c>
      <c r="B921" s="65">
        <v>366</v>
      </c>
    </row>
    <row r="922" spans="1:2" ht="12.75">
      <c r="A922" s="71" t="s">
        <v>2086</v>
      </c>
      <c r="B922" s="66">
        <v>1199</v>
      </c>
    </row>
    <row r="923" spans="1:2" ht="12.75">
      <c r="A923" s="71" t="s">
        <v>2087</v>
      </c>
      <c r="B923" s="65">
        <v>710</v>
      </c>
    </row>
    <row r="924" spans="1:2" ht="12.75">
      <c r="A924" s="71" t="s">
        <v>2088</v>
      </c>
      <c r="B924" s="65">
        <v>602.5</v>
      </c>
    </row>
    <row r="925" spans="1:2" ht="12.75">
      <c r="A925" s="71" t="s">
        <v>2089</v>
      </c>
      <c r="B925" s="65">
        <v>49</v>
      </c>
    </row>
    <row r="926" spans="1:2" ht="12.75">
      <c r="A926" s="71" t="s">
        <v>2090</v>
      </c>
      <c r="B926" s="65">
        <v>307</v>
      </c>
    </row>
    <row r="927" spans="1:2" ht="12.75">
      <c r="A927" s="71" t="s">
        <v>2091</v>
      </c>
      <c r="B927" s="65">
        <v>141</v>
      </c>
    </row>
    <row r="928" spans="1:2" ht="12.75">
      <c r="A928" s="71" t="s">
        <v>2092</v>
      </c>
      <c r="B928" s="65">
        <v>487</v>
      </c>
    </row>
    <row r="929" spans="1:2" ht="12.75">
      <c r="A929" s="71" t="s">
        <v>2093</v>
      </c>
      <c r="B929" s="65">
        <v>111.5</v>
      </c>
    </row>
    <row r="930" spans="1:2" ht="12.75">
      <c r="A930" s="71" t="s">
        <v>2094</v>
      </c>
      <c r="B930" s="65">
        <v>768</v>
      </c>
    </row>
    <row r="931" spans="1:2" ht="12.75">
      <c r="A931" s="71" t="s">
        <v>2095</v>
      </c>
      <c r="B931" s="65">
        <v>133.5</v>
      </c>
    </row>
    <row r="932" spans="1:2" ht="12.75">
      <c r="A932" s="71" t="s">
        <v>2096</v>
      </c>
      <c r="B932" s="65">
        <v>146.5</v>
      </c>
    </row>
    <row r="933" spans="1:2" ht="12.75">
      <c r="A933" s="71" t="s">
        <v>2097</v>
      </c>
      <c r="B933" s="65">
        <v>516</v>
      </c>
    </row>
    <row r="934" spans="1:2" ht="12.75">
      <c r="A934" s="71" t="s">
        <v>2098</v>
      </c>
      <c r="B934" s="65">
        <v>373</v>
      </c>
    </row>
    <row r="935" spans="1:2" ht="12.75">
      <c r="A935" s="71" t="s">
        <v>2099</v>
      </c>
      <c r="B935" s="65">
        <v>101</v>
      </c>
    </row>
    <row r="936" spans="1:2" ht="12.75">
      <c r="A936" s="71" t="s">
        <v>2100</v>
      </c>
      <c r="B936" s="65">
        <v>125</v>
      </c>
    </row>
    <row r="937" spans="1:2" ht="12.75">
      <c r="A937" s="71" t="s">
        <v>2101</v>
      </c>
      <c r="B937" s="65">
        <v>228</v>
      </c>
    </row>
    <row r="938" spans="1:2" ht="12.75">
      <c r="A938" s="71" t="s">
        <v>2102</v>
      </c>
      <c r="B938" s="65">
        <v>510</v>
      </c>
    </row>
    <row r="939" spans="1:2" ht="12.75">
      <c r="A939" s="71" t="s">
        <v>2103</v>
      </c>
      <c r="B939" s="65">
        <v>20</v>
      </c>
    </row>
    <row r="940" spans="1:2" ht="12.75">
      <c r="A940" s="71" t="s">
        <v>2104</v>
      </c>
      <c r="B940" s="65">
        <v>9</v>
      </c>
    </row>
    <row r="941" spans="1:2" ht="12.75">
      <c r="A941" s="71" t="s">
        <v>2105</v>
      </c>
      <c r="B941" s="65">
        <v>296</v>
      </c>
    </row>
    <row r="942" spans="1:2" ht="12.75">
      <c r="A942" s="71" t="s">
        <v>2106</v>
      </c>
      <c r="B942" s="65">
        <v>341</v>
      </c>
    </row>
    <row r="943" spans="1:2" ht="12.75">
      <c r="A943" s="71" t="s">
        <v>2107</v>
      </c>
      <c r="B943" s="65">
        <v>319</v>
      </c>
    </row>
    <row r="944" spans="1:2" ht="12.75">
      <c r="A944" s="71" t="s">
        <v>2108</v>
      </c>
      <c r="B944" s="65">
        <v>216</v>
      </c>
    </row>
    <row r="945" spans="1:2" ht="12.75">
      <c r="A945" s="71" t="s">
        <v>2109</v>
      </c>
      <c r="B945" s="65">
        <v>200</v>
      </c>
    </row>
    <row r="946" spans="1:2" ht="12.75">
      <c r="A946" s="71" t="s">
        <v>2110</v>
      </c>
      <c r="B946" s="65">
        <v>24.5</v>
      </c>
    </row>
    <row r="947" spans="1:2" ht="12.75">
      <c r="A947" s="71" t="s">
        <v>2111</v>
      </c>
      <c r="B947" s="65">
        <v>614</v>
      </c>
    </row>
    <row r="948" spans="1:2" ht="12.75">
      <c r="A948" s="71" t="s">
        <v>2112</v>
      </c>
      <c r="B948" s="65">
        <v>35</v>
      </c>
    </row>
    <row r="949" spans="1:2" ht="12.75">
      <c r="A949" s="71" t="s">
        <v>2113</v>
      </c>
      <c r="B949" s="65">
        <v>380</v>
      </c>
    </row>
    <row r="950" spans="1:2" ht="12.75">
      <c r="A950" s="71" t="s">
        <v>2114</v>
      </c>
      <c r="B950" s="65">
        <v>578</v>
      </c>
    </row>
    <row r="951" spans="1:2" ht="12.75">
      <c r="A951" s="71" t="s">
        <v>2115</v>
      </c>
      <c r="B951" s="65">
        <v>761</v>
      </c>
    </row>
    <row r="952" spans="1:2" ht="12.75">
      <c r="A952" s="71" t="s">
        <v>2116</v>
      </c>
      <c r="B952" s="66">
        <v>3016</v>
      </c>
    </row>
    <row r="953" spans="1:2" ht="12.75">
      <c r="A953" s="71" t="s">
        <v>2117</v>
      </c>
      <c r="B953" s="65">
        <v>510.5</v>
      </c>
    </row>
    <row r="954" spans="1:2" ht="12.75">
      <c r="A954" s="71" t="s">
        <v>2118</v>
      </c>
      <c r="B954" s="66">
        <v>1223</v>
      </c>
    </row>
    <row r="955" spans="1:2" ht="12.75">
      <c r="A955" s="71" t="s">
        <v>2119</v>
      </c>
      <c r="B955" s="66">
        <v>2633</v>
      </c>
    </row>
    <row r="956" spans="1:2" ht="12.75">
      <c r="A956" s="71" t="s">
        <v>2120</v>
      </c>
      <c r="B956" s="66">
        <v>1675</v>
      </c>
    </row>
    <row r="957" spans="1:2" ht="12.75">
      <c r="A957" s="71" t="s">
        <v>2121</v>
      </c>
      <c r="B957" s="65">
        <v>308.8</v>
      </c>
    </row>
    <row r="958" spans="1:2" ht="12.75">
      <c r="A958" s="71" t="s">
        <v>2122</v>
      </c>
      <c r="B958" s="66">
        <v>1144</v>
      </c>
    </row>
    <row r="959" spans="1:2" ht="12.75">
      <c r="A959" s="71" t="s">
        <v>2123</v>
      </c>
      <c r="B959" s="65">
        <v>890</v>
      </c>
    </row>
    <row r="960" spans="1:2" ht="12.75">
      <c r="A960" s="71" t="s">
        <v>2124</v>
      </c>
      <c r="B960" s="66">
        <v>8687</v>
      </c>
    </row>
    <row r="961" spans="1:2" ht="12.75">
      <c r="A961" s="71" t="s">
        <v>2125</v>
      </c>
      <c r="B961" s="65">
        <v>961</v>
      </c>
    </row>
    <row r="962" spans="1:2" ht="12.75">
      <c r="A962" s="71" t="s">
        <v>2126</v>
      </c>
      <c r="B962" s="66">
        <v>1268</v>
      </c>
    </row>
    <row r="963" spans="1:2" ht="12.75">
      <c r="A963" s="71" t="s">
        <v>2127</v>
      </c>
      <c r="B963" s="65">
        <v>402</v>
      </c>
    </row>
    <row r="964" spans="1:2" ht="12.75">
      <c r="A964" s="71" t="s">
        <v>2128</v>
      </c>
      <c r="B964" s="66">
        <v>1028</v>
      </c>
    </row>
    <row r="965" spans="1:2" ht="12.75">
      <c r="A965" s="71" t="s">
        <v>2129</v>
      </c>
      <c r="B965" s="65">
        <v>761</v>
      </c>
    </row>
    <row r="966" spans="1:2" ht="12.75">
      <c r="A966" s="71" t="s">
        <v>2130</v>
      </c>
      <c r="B966" s="65">
        <v>385</v>
      </c>
    </row>
    <row r="967" spans="1:2" ht="12.75">
      <c r="A967" s="71" t="s">
        <v>2131</v>
      </c>
      <c r="B967" s="65">
        <v>330</v>
      </c>
    </row>
    <row r="968" spans="1:2" ht="12.75">
      <c r="A968" s="71" t="s">
        <v>2132</v>
      </c>
      <c r="B968" s="65">
        <v>94</v>
      </c>
    </row>
    <row r="969" spans="1:2" ht="12.75">
      <c r="A969" s="71" t="s">
        <v>2133</v>
      </c>
      <c r="B969" s="65">
        <v>76</v>
      </c>
    </row>
    <row r="970" spans="1:2" ht="12.75">
      <c r="A970" s="71" t="s">
        <v>2134</v>
      </c>
      <c r="B970" s="66">
        <v>5526</v>
      </c>
    </row>
    <row r="971" spans="1:2" ht="12.75">
      <c r="A971" s="71" t="s">
        <v>2135</v>
      </c>
      <c r="B971" s="66">
        <v>1106</v>
      </c>
    </row>
    <row r="972" spans="1:2" ht="12.75">
      <c r="A972" s="71" t="s">
        <v>2136</v>
      </c>
      <c r="B972" s="66">
        <v>1276</v>
      </c>
    </row>
    <row r="973" spans="1:2" ht="12.75">
      <c r="A973" s="71" t="s">
        <v>2137</v>
      </c>
      <c r="B973" s="65">
        <v>230</v>
      </c>
    </row>
    <row r="974" spans="1:2" ht="12.75">
      <c r="A974" s="71" t="s">
        <v>2138</v>
      </c>
      <c r="B974" s="65">
        <v>391.5</v>
      </c>
    </row>
    <row r="975" spans="1:2" ht="12.75">
      <c r="A975" s="71" t="s">
        <v>2139</v>
      </c>
      <c r="B975" s="65">
        <v>59</v>
      </c>
    </row>
    <row r="976" spans="1:2" ht="12.75">
      <c r="A976" s="71" t="s">
        <v>2140</v>
      </c>
      <c r="B976" s="65">
        <v>254</v>
      </c>
    </row>
    <row r="977" spans="1:2" ht="12.75">
      <c r="A977" s="71" t="s">
        <v>2141</v>
      </c>
      <c r="B977" s="65">
        <v>346</v>
      </c>
    </row>
    <row r="978" spans="1:2" ht="12.75">
      <c r="A978" s="71" t="s">
        <v>2142</v>
      </c>
      <c r="B978" s="65">
        <v>463</v>
      </c>
    </row>
    <row r="979" spans="1:2" ht="12.75">
      <c r="A979" s="71" t="s">
        <v>2143</v>
      </c>
      <c r="B979" s="65">
        <v>459.5</v>
      </c>
    </row>
    <row r="980" spans="1:2" ht="12.75">
      <c r="A980" s="71" t="s">
        <v>2144</v>
      </c>
      <c r="B980" s="65">
        <v>112</v>
      </c>
    </row>
    <row r="981" spans="1:2" ht="12.75">
      <c r="A981" s="71" t="s">
        <v>2145</v>
      </c>
      <c r="B981" s="65">
        <v>450</v>
      </c>
    </row>
    <row r="982" spans="1:2" ht="12.75">
      <c r="A982" s="71" t="s">
        <v>2146</v>
      </c>
      <c r="B982" s="65">
        <v>485</v>
      </c>
    </row>
    <row r="983" spans="1:2" ht="12.75">
      <c r="A983" s="71" t="s">
        <v>2147</v>
      </c>
      <c r="B983" s="66">
        <v>1760</v>
      </c>
    </row>
    <row r="984" spans="1:2" ht="12.75">
      <c r="A984" s="71" t="s">
        <v>2148</v>
      </c>
      <c r="B984" s="65">
        <v>174.5</v>
      </c>
    </row>
    <row r="985" spans="1:2" ht="12.75">
      <c r="A985" s="71" t="s">
        <v>2149</v>
      </c>
      <c r="B985" s="66">
        <v>3448</v>
      </c>
    </row>
    <row r="986" spans="1:2" ht="12.75">
      <c r="A986" s="71" t="s">
        <v>2150</v>
      </c>
      <c r="B986" s="65">
        <v>190.5</v>
      </c>
    </row>
    <row r="987" spans="1:2" ht="12.75">
      <c r="A987" s="71" t="s">
        <v>2151</v>
      </c>
      <c r="B987" s="65">
        <v>299</v>
      </c>
    </row>
    <row r="988" spans="1:2" ht="12.75">
      <c r="A988" s="71" t="s">
        <v>2152</v>
      </c>
      <c r="B988" s="65">
        <v>359</v>
      </c>
    </row>
    <row r="989" spans="1:2" ht="12.75">
      <c r="A989" s="71" t="s">
        <v>2153</v>
      </c>
      <c r="B989" s="66">
        <v>3920</v>
      </c>
    </row>
    <row r="990" spans="1:2" ht="12.75">
      <c r="A990" s="71" t="s">
        <v>2154</v>
      </c>
      <c r="B990" s="65">
        <v>56.5</v>
      </c>
    </row>
    <row r="991" spans="1:2" ht="12.75">
      <c r="A991" s="71" t="s">
        <v>2155</v>
      </c>
      <c r="B991" s="65">
        <v>920</v>
      </c>
    </row>
    <row r="992" spans="1:2" ht="12.75">
      <c r="A992" s="71" t="s">
        <v>2156</v>
      </c>
      <c r="B992" s="65">
        <v>162</v>
      </c>
    </row>
    <row r="993" spans="1:2" ht="12.75">
      <c r="A993" s="71" t="s">
        <v>2157</v>
      </c>
      <c r="B993" s="66">
        <v>1640</v>
      </c>
    </row>
    <row r="994" spans="1:2" ht="12.75">
      <c r="A994" s="71" t="s">
        <v>2158</v>
      </c>
      <c r="B994" s="66">
        <v>1745</v>
      </c>
    </row>
    <row r="995" spans="1:2" ht="12.75">
      <c r="A995" s="71" t="s">
        <v>2159</v>
      </c>
      <c r="B995" s="65">
        <v>264</v>
      </c>
    </row>
    <row r="996" spans="1:2" ht="12.75">
      <c r="A996" s="71" t="s">
        <v>2160</v>
      </c>
      <c r="B996" s="66">
        <v>1304</v>
      </c>
    </row>
    <row r="997" spans="1:2" ht="12.75">
      <c r="A997" s="71" t="s">
        <v>2161</v>
      </c>
      <c r="B997" s="66">
        <v>1990.5</v>
      </c>
    </row>
    <row r="998" spans="1:2" ht="12.75">
      <c r="A998" s="71" t="s">
        <v>2162</v>
      </c>
      <c r="B998" s="65">
        <v>418</v>
      </c>
    </row>
    <row r="999" spans="1:2" ht="12.75">
      <c r="A999" s="71" t="s">
        <v>2163</v>
      </c>
      <c r="B999" s="65">
        <v>955</v>
      </c>
    </row>
    <row r="1000" spans="1:2" ht="12.75">
      <c r="A1000" s="71" t="s">
        <v>2164</v>
      </c>
      <c r="B1000" s="66">
        <v>2518.5</v>
      </c>
    </row>
    <row r="1001" spans="1:2" ht="12.75">
      <c r="A1001" s="71" t="s">
        <v>2165</v>
      </c>
      <c r="B1001" s="65">
        <v>550</v>
      </c>
    </row>
    <row r="1002" spans="1:2" ht="12.75">
      <c r="A1002" s="71" t="s">
        <v>2166</v>
      </c>
      <c r="B1002" s="66">
        <v>2542</v>
      </c>
    </row>
    <row r="1003" spans="1:2" ht="12.75">
      <c r="A1003" s="71" t="s">
        <v>2167</v>
      </c>
      <c r="B1003" s="65">
        <v>665</v>
      </c>
    </row>
    <row r="1004" spans="1:2" ht="12.75">
      <c r="A1004" s="71" t="s">
        <v>2168</v>
      </c>
      <c r="B1004" s="66">
        <v>5098.5</v>
      </c>
    </row>
    <row r="1005" spans="1:2" ht="12.75">
      <c r="A1005" s="71" t="s">
        <v>2169</v>
      </c>
      <c r="B1005" s="66">
        <v>1546</v>
      </c>
    </row>
    <row r="1006" spans="1:2" ht="12.75">
      <c r="A1006" s="71" t="s">
        <v>2170</v>
      </c>
      <c r="B1006" s="65">
        <v>131</v>
      </c>
    </row>
    <row r="1007" spans="1:2" ht="12.75">
      <c r="A1007" s="71" t="s">
        <v>2171</v>
      </c>
      <c r="B1007" s="65">
        <v>162</v>
      </c>
    </row>
    <row r="1008" spans="1:2" ht="12.75">
      <c r="A1008" s="71" t="s">
        <v>2172</v>
      </c>
      <c r="B1008" s="65">
        <v>323</v>
      </c>
    </row>
    <row r="1009" spans="1:2" ht="12.75">
      <c r="A1009" s="71" t="s">
        <v>2173</v>
      </c>
      <c r="B1009" s="65">
        <v>212.5</v>
      </c>
    </row>
    <row r="1010" spans="1:2" ht="12.75">
      <c r="A1010" s="71" t="s">
        <v>2174</v>
      </c>
      <c r="B1010" s="65">
        <v>294</v>
      </c>
    </row>
    <row r="1011" spans="1:2" ht="12.75">
      <c r="A1011" s="71" t="s">
        <v>2175</v>
      </c>
      <c r="B1011" s="65">
        <v>3</v>
      </c>
    </row>
    <row r="1012" spans="1:2" ht="12.75">
      <c r="A1012" s="71" t="s">
        <v>2176</v>
      </c>
      <c r="B1012" s="65">
        <v>486.5</v>
      </c>
    </row>
    <row r="1013" spans="1:2" ht="12.75">
      <c r="A1013" s="71" t="s">
        <v>2177</v>
      </c>
      <c r="B1013" s="65">
        <v>34.5</v>
      </c>
    </row>
    <row r="1014" spans="1:2" ht="12.75">
      <c r="A1014" s="71" t="s">
        <v>2178</v>
      </c>
      <c r="B1014" s="65">
        <v>16</v>
      </c>
    </row>
    <row r="1015" spans="1:2" ht="12.75">
      <c r="A1015" s="71" t="s">
        <v>2179</v>
      </c>
      <c r="B1015" s="65">
        <v>628.5</v>
      </c>
    </row>
    <row r="1016" spans="1:2" ht="12.75">
      <c r="A1016" s="71" t="s">
        <v>2180</v>
      </c>
      <c r="B1016" s="65">
        <v>643</v>
      </c>
    </row>
    <row r="1017" spans="1:2" ht="12.75">
      <c r="A1017" s="71" t="s">
        <v>2181</v>
      </c>
      <c r="B1017" s="65">
        <v>676</v>
      </c>
    </row>
    <row r="1018" spans="1:2" ht="12.75">
      <c r="A1018" s="71" t="s">
        <v>2182</v>
      </c>
      <c r="B1018" s="65">
        <v>333</v>
      </c>
    </row>
    <row r="1019" spans="1:2" ht="12.75">
      <c r="A1019" s="71" t="s">
        <v>2183</v>
      </c>
      <c r="B1019" s="65">
        <v>577</v>
      </c>
    </row>
    <row r="1020" spans="1:2" ht="12.75">
      <c r="A1020" s="71" t="s">
        <v>2184</v>
      </c>
      <c r="B1020" s="65">
        <v>30</v>
      </c>
    </row>
    <row r="1021" spans="1:2" ht="12.75">
      <c r="A1021" s="71" t="s">
        <v>2185</v>
      </c>
      <c r="B1021" s="66">
        <v>1023.5</v>
      </c>
    </row>
    <row r="1022" spans="1:2" ht="12.75">
      <c r="A1022" s="71" t="s">
        <v>2186</v>
      </c>
      <c r="B1022" s="65">
        <v>32.5</v>
      </c>
    </row>
    <row r="1023" spans="1:2" ht="12.75">
      <c r="A1023" s="71" t="s">
        <v>2187</v>
      </c>
      <c r="B1023" s="65">
        <v>982</v>
      </c>
    </row>
    <row r="1024" spans="1:2" ht="12.75">
      <c r="A1024" s="71" t="s">
        <v>2188</v>
      </c>
      <c r="B1024" s="66">
        <v>1029</v>
      </c>
    </row>
    <row r="1025" spans="1:2" ht="12.75">
      <c r="A1025" s="71" t="s">
        <v>2189</v>
      </c>
      <c r="B1025" s="65">
        <v>935.5</v>
      </c>
    </row>
    <row r="1026" spans="1:2" ht="12.75">
      <c r="A1026" s="71" t="s">
        <v>2190</v>
      </c>
      <c r="B1026" s="66">
        <v>1656</v>
      </c>
    </row>
    <row r="1027" spans="1:2" ht="12.75">
      <c r="A1027" s="71" t="s">
        <v>2191</v>
      </c>
      <c r="B1027" s="65">
        <v>372</v>
      </c>
    </row>
    <row r="1028" spans="1:2" ht="12.75">
      <c r="A1028" s="71" t="s">
        <v>2192</v>
      </c>
      <c r="B1028" s="65">
        <v>756</v>
      </c>
    </row>
    <row r="1029" spans="1:2" ht="12.75">
      <c r="A1029" s="71" t="s">
        <v>2193</v>
      </c>
      <c r="B1029" s="66">
        <v>1425</v>
      </c>
    </row>
    <row r="1030" spans="1:2" ht="12.75">
      <c r="A1030" s="71" t="s">
        <v>2194</v>
      </c>
      <c r="B1030" s="66">
        <v>1259</v>
      </c>
    </row>
    <row r="1031" spans="1:2" ht="12.75">
      <c r="A1031" s="71" t="s">
        <v>2195</v>
      </c>
      <c r="B1031" s="66">
        <v>2070</v>
      </c>
    </row>
    <row r="1032" spans="1:2" ht="12.75">
      <c r="A1032" s="71" t="s">
        <v>2196</v>
      </c>
      <c r="B1032" s="65">
        <v>125</v>
      </c>
    </row>
    <row r="1033" spans="1:2" ht="12.75">
      <c r="A1033" s="71" t="s">
        <v>2197</v>
      </c>
      <c r="B1033" s="66">
        <v>1311</v>
      </c>
    </row>
    <row r="1034" spans="1:2" ht="12.75">
      <c r="A1034" s="71" t="s">
        <v>2198</v>
      </c>
      <c r="B1034" s="65">
        <v>882</v>
      </c>
    </row>
    <row r="1035" spans="1:2" ht="12.75">
      <c r="A1035" s="71" t="s">
        <v>2199</v>
      </c>
      <c r="B1035" s="65">
        <v>208</v>
      </c>
    </row>
    <row r="1036" spans="1:2" ht="12.75">
      <c r="A1036" s="71" t="s">
        <v>2200</v>
      </c>
      <c r="B1036" s="66">
        <v>1135</v>
      </c>
    </row>
    <row r="1037" spans="1:2" ht="12.75">
      <c r="A1037" s="71" t="s">
        <v>2201</v>
      </c>
      <c r="B1037" s="65">
        <v>444</v>
      </c>
    </row>
    <row r="1038" spans="1:2" ht="12.75">
      <c r="A1038" s="71" t="s">
        <v>2202</v>
      </c>
      <c r="B1038" s="65">
        <v>504</v>
      </c>
    </row>
    <row r="1039" spans="1:2" ht="12.75">
      <c r="A1039" s="71" t="s">
        <v>2203</v>
      </c>
      <c r="B1039" s="65">
        <v>115</v>
      </c>
    </row>
    <row r="1040" spans="1:2" ht="12.75">
      <c r="A1040" s="71" t="s">
        <v>2204</v>
      </c>
      <c r="B1040" s="66">
        <v>1825</v>
      </c>
    </row>
    <row r="1041" spans="1:2" ht="12.75">
      <c r="A1041" s="71" t="s">
        <v>2205</v>
      </c>
      <c r="B1041" s="66">
        <v>1113</v>
      </c>
    </row>
    <row r="1042" spans="1:2" ht="12.75">
      <c r="A1042" s="71" t="s">
        <v>2206</v>
      </c>
      <c r="B1042" s="65">
        <v>471</v>
      </c>
    </row>
    <row r="1043" spans="1:2" ht="12.75">
      <c r="A1043" s="71" t="s">
        <v>2207</v>
      </c>
      <c r="B1043" s="65">
        <v>244.5</v>
      </c>
    </row>
    <row r="1044" spans="1:2" ht="12.75">
      <c r="A1044" s="71" t="s">
        <v>2208</v>
      </c>
      <c r="B1044" s="66">
        <v>2236</v>
      </c>
    </row>
    <row r="1045" spans="1:2" ht="12.75">
      <c r="A1045" s="71" t="s">
        <v>2209</v>
      </c>
      <c r="B1045" s="65">
        <v>619</v>
      </c>
    </row>
    <row r="1046" spans="1:2" ht="12.75">
      <c r="A1046" s="71" t="s">
        <v>2210</v>
      </c>
      <c r="B1046" s="66">
        <v>1978</v>
      </c>
    </row>
    <row r="1047" spans="1:2" ht="12.75">
      <c r="A1047" s="71" t="s">
        <v>2211</v>
      </c>
      <c r="B1047" s="66">
        <v>1897</v>
      </c>
    </row>
    <row r="1048" spans="1:2" ht="12.75">
      <c r="A1048" s="71" t="s">
        <v>2212</v>
      </c>
      <c r="B1048" s="65">
        <v>634</v>
      </c>
    </row>
    <row r="1049" spans="1:2" ht="12.75">
      <c r="A1049" s="71" t="s">
        <v>2213</v>
      </c>
      <c r="B1049" s="65">
        <v>667</v>
      </c>
    </row>
    <row r="1050" spans="1:2" ht="12.75">
      <c r="A1050" s="71" t="s">
        <v>2214</v>
      </c>
      <c r="B1050" s="66">
        <v>1106</v>
      </c>
    </row>
    <row r="1051" spans="1:2" ht="12.75">
      <c r="A1051" s="71" t="s">
        <v>2215</v>
      </c>
      <c r="B1051" s="66">
        <v>3952</v>
      </c>
    </row>
    <row r="1052" spans="1:2" ht="12.75">
      <c r="A1052" s="71" t="s">
        <v>2216</v>
      </c>
      <c r="B1052" s="66">
        <v>2473</v>
      </c>
    </row>
    <row r="1053" spans="1:2" ht="12.75">
      <c r="A1053" s="71" t="s">
        <v>2217</v>
      </c>
      <c r="B1053" s="66">
        <v>1137.5</v>
      </c>
    </row>
    <row r="1054" spans="1:2" ht="12.75">
      <c r="A1054" s="71" t="s">
        <v>2218</v>
      </c>
      <c r="B1054" s="66">
        <v>2782</v>
      </c>
    </row>
    <row r="1055" spans="1:2" ht="12.75">
      <c r="A1055" s="71" t="s">
        <v>2219</v>
      </c>
      <c r="B1055" s="66">
        <v>4280</v>
      </c>
    </row>
    <row r="1056" spans="1:2" ht="12.75">
      <c r="A1056" s="71" t="s">
        <v>2220</v>
      </c>
      <c r="B1056" s="65">
        <v>454</v>
      </c>
    </row>
    <row r="1057" spans="1:2" ht="12.75">
      <c r="A1057" s="71" t="s">
        <v>2221</v>
      </c>
      <c r="B1057" s="66">
        <v>1965</v>
      </c>
    </row>
    <row r="1058" spans="1:2" ht="12.75">
      <c r="A1058" s="71" t="s">
        <v>2222</v>
      </c>
      <c r="B1058" s="66">
        <v>3599</v>
      </c>
    </row>
    <row r="1059" spans="1:2" ht="12.75">
      <c r="A1059" s="71" t="s">
        <v>2223</v>
      </c>
      <c r="B1059" s="65">
        <v>106</v>
      </c>
    </row>
    <row r="1060" spans="1:2" ht="12.75">
      <c r="A1060" s="71" t="s">
        <v>2224</v>
      </c>
      <c r="B1060" s="66">
        <v>3866</v>
      </c>
    </row>
    <row r="1061" spans="1:2" ht="12.75">
      <c r="A1061" s="71" t="s">
        <v>2225</v>
      </c>
      <c r="B1061" s="65">
        <v>133</v>
      </c>
    </row>
    <row r="1062" spans="1:2" ht="12.75">
      <c r="A1062" s="71" t="s">
        <v>2226</v>
      </c>
      <c r="B1062" s="65">
        <v>42.9</v>
      </c>
    </row>
    <row r="1063" spans="1:2" ht="12.75">
      <c r="A1063" s="71" t="s">
        <v>2227</v>
      </c>
      <c r="B1063" s="65">
        <v>294</v>
      </c>
    </row>
    <row r="1064" spans="1:2" ht="12.75">
      <c r="A1064" s="71" t="s">
        <v>2228</v>
      </c>
      <c r="B1064" s="65">
        <v>320</v>
      </c>
    </row>
    <row r="1065" spans="1:2" ht="12.75">
      <c r="A1065" s="71" t="s">
        <v>2229</v>
      </c>
      <c r="B1065" s="66">
        <v>1065.5</v>
      </c>
    </row>
    <row r="1066" spans="1:2" ht="12.75">
      <c r="A1066" s="71" t="s">
        <v>2230</v>
      </c>
      <c r="B1066" s="65">
        <v>325</v>
      </c>
    </row>
    <row r="1067" spans="1:2" ht="12.75">
      <c r="A1067" s="71" t="s">
        <v>2231</v>
      </c>
      <c r="B1067" s="65">
        <v>151</v>
      </c>
    </row>
    <row r="1068" spans="1:2" ht="12.75">
      <c r="A1068" s="71" t="s">
        <v>2232</v>
      </c>
      <c r="B1068" s="65">
        <v>63</v>
      </c>
    </row>
    <row r="1069" spans="1:2" ht="12.75">
      <c r="A1069" s="71" t="s">
        <v>2233</v>
      </c>
      <c r="B1069" s="65">
        <v>336</v>
      </c>
    </row>
    <row r="1070" spans="1:2" ht="12.75">
      <c r="A1070" s="71" t="s">
        <v>2234</v>
      </c>
      <c r="B1070" s="65">
        <v>205</v>
      </c>
    </row>
    <row r="1071" spans="1:2" ht="12.75">
      <c r="A1071" s="71" t="s">
        <v>2235</v>
      </c>
      <c r="B1071" s="65">
        <v>501</v>
      </c>
    </row>
    <row r="1072" spans="1:2" ht="12.75">
      <c r="A1072" s="71" t="s">
        <v>2236</v>
      </c>
      <c r="B1072" s="65">
        <v>564</v>
      </c>
    </row>
    <row r="1073" spans="1:2" ht="12.75">
      <c r="A1073" s="71" t="s">
        <v>2237</v>
      </c>
      <c r="B1073" s="65">
        <v>493</v>
      </c>
    </row>
    <row r="1074" spans="1:2" ht="12.75">
      <c r="A1074" s="71" t="s">
        <v>2238</v>
      </c>
      <c r="B1074" s="65">
        <v>397</v>
      </c>
    </row>
    <row r="1075" spans="1:2" ht="12.75">
      <c r="A1075" s="71" t="s">
        <v>2239</v>
      </c>
      <c r="B1075" s="65">
        <v>566.5</v>
      </c>
    </row>
    <row r="1076" spans="1:2" ht="12.75">
      <c r="A1076" s="71" t="s">
        <v>2240</v>
      </c>
      <c r="B1076" s="65">
        <v>73</v>
      </c>
    </row>
    <row r="1077" spans="1:2" ht="12.75">
      <c r="A1077" s="71" t="s">
        <v>2241</v>
      </c>
      <c r="B1077" s="65">
        <v>982.5</v>
      </c>
    </row>
    <row r="1078" spans="1:2" ht="12.75">
      <c r="A1078" s="71" t="s">
        <v>2242</v>
      </c>
      <c r="B1078" s="65">
        <v>44</v>
      </c>
    </row>
    <row r="1079" spans="1:2" ht="12.75">
      <c r="A1079" s="71" t="s">
        <v>2243</v>
      </c>
      <c r="B1079" s="65">
        <v>189</v>
      </c>
    </row>
    <row r="1080" spans="1:2" ht="12.75">
      <c r="A1080" s="71" t="s">
        <v>2244</v>
      </c>
      <c r="B1080" s="65">
        <v>702</v>
      </c>
    </row>
    <row r="1081" spans="1:2" ht="12.75">
      <c r="A1081" s="71" t="s">
        <v>2245</v>
      </c>
      <c r="B1081" s="65">
        <v>20</v>
      </c>
    </row>
    <row r="1082" spans="1:2" ht="12.75">
      <c r="A1082" s="71" t="s">
        <v>2246</v>
      </c>
      <c r="B1082" s="65">
        <v>294</v>
      </c>
    </row>
    <row r="1083" spans="1:2" ht="12.75">
      <c r="A1083" s="71" t="s">
        <v>2247</v>
      </c>
      <c r="B1083" s="65">
        <v>34</v>
      </c>
    </row>
    <row r="1084" spans="1:2" ht="12.75">
      <c r="A1084" s="71" t="s">
        <v>2248</v>
      </c>
      <c r="B1084" s="65">
        <v>299</v>
      </c>
    </row>
    <row r="1085" spans="1:2" ht="12.75">
      <c r="A1085" s="71" t="s">
        <v>2249</v>
      </c>
      <c r="B1085" s="65">
        <v>6</v>
      </c>
    </row>
    <row r="1086" spans="1:2" ht="12.75">
      <c r="A1086" s="71" t="s">
        <v>2250</v>
      </c>
      <c r="B1086" s="65">
        <v>84</v>
      </c>
    </row>
    <row r="1087" spans="1:2" ht="12.75">
      <c r="A1087" s="71" t="s">
        <v>2251</v>
      </c>
      <c r="B1087" s="65">
        <v>985</v>
      </c>
    </row>
    <row r="1088" spans="1:2" ht="12.75">
      <c r="A1088" s="71" t="s">
        <v>2252</v>
      </c>
      <c r="B1088" s="65">
        <v>514.5</v>
      </c>
    </row>
    <row r="1089" spans="1:2" ht="12.75">
      <c r="A1089" s="71" t="s">
        <v>2253</v>
      </c>
      <c r="B1089" s="65">
        <v>28.5</v>
      </c>
    </row>
    <row r="1090" spans="1:2" ht="12.75">
      <c r="A1090" s="71" t="s">
        <v>2254</v>
      </c>
      <c r="B1090" s="65">
        <v>19</v>
      </c>
    </row>
    <row r="1091" spans="1:2" ht="12.75">
      <c r="A1091" s="71" t="s">
        <v>2255</v>
      </c>
      <c r="B1091" s="65">
        <v>7.5</v>
      </c>
    </row>
    <row r="1092" spans="1:2" ht="12.75">
      <c r="A1092" s="71" t="s">
        <v>2256</v>
      </c>
      <c r="B1092" s="66">
        <v>1365</v>
      </c>
    </row>
    <row r="1093" spans="1:2" ht="12.75">
      <c r="A1093" s="71" t="s">
        <v>2257</v>
      </c>
      <c r="B1093" s="65">
        <v>598</v>
      </c>
    </row>
    <row r="1094" spans="1:2" ht="12.75">
      <c r="A1094" s="71" t="s">
        <v>2258</v>
      </c>
      <c r="B1094" s="65">
        <v>804</v>
      </c>
    </row>
    <row r="1095" spans="1:2" ht="12.75">
      <c r="A1095" s="71" t="s">
        <v>2259</v>
      </c>
      <c r="B1095" s="65">
        <v>269</v>
      </c>
    </row>
    <row r="1096" spans="1:2" ht="12.75">
      <c r="A1096" s="71" t="s">
        <v>2260</v>
      </c>
      <c r="B1096" s="65">
        <v>186</v>
      </c>
    </row>
    <row r="1097" spans="1:2" ht="12.75">
      <c r="A1097" s="71" t="s">
        <v>2261</v>
      </c>
      <c r="B1097" s="65">
        <v>853</v>
      </c>
    </row>
    <row r="1098" spans="1:2" ht="12.75">
      <c r="A1098" s="71" t="s">
        <v>2262</v>
      </c>
      <c r="B1098" s="65">
        <v>717</v>
      </c>
    </row>
    <row r="1099" spans="1:2" ht="12.75">
      <c r="A1099" s="71" t="s">
        <v>2263</v>
      </c>
      <c r="B1099" s="65">
        <v>59.5</v>
      </c>
    </row>
    <row r="1100" spans="1:2" ht="12.75">
      <c r="A1100" s="71" t="s">
        <v>2264</v>
      </c>
      <c r="B1100" s="65">
        <v>101</v>
      </c>
    </row>
    <row r="1101" spans="1:2" ht="12.75">
      <c r="A1101" s="71" t="s">
        <v>2265</v>
      </c>
      <c r="B1101" s="65">
        <v>248</v>
      </c>
    </row>
    <row r="1102" spans="1:2" ht="12.75">
      <c r="A1102" s="71" t="s">
        <v>2266</v>
      </c>
      <c r="B1102" s="66">
        <v>1208.5</v>
      </c>
    </row>
    <row r="1103" spans="1:2" ht="12.75">
      <c r="A1103" s="71" t="s">
        <v>2267</v>
      </c>
      <c r="B1103" s="65">
        <v>511</v>
      </c>
    </row>
    <row r="1104" spans="1:2" ht="12.75">
      <c r="A1104" s="71" t="s">
        <v>2268</v>
      </c>
      <c r="B1104" s="65">
        <v>837.5</v>
      </c>
    </row>
    <row r="1105" spans="1:2" ht="12.75">
      <c r="A1105" s="71" t="s">
        <v>2269</v>
      </c>
      <c r="B1105" s="65">
        <v>56</v>
      </c>
    </row>
    <row r="1106" spans="1:2" ht="12.75">
      <c r="A1106" s="71" t="s">
        <v>2270</v>
      </c>
      <c r="B1106" s="65">
        <v>202.5</v>
      </c>
    </row>
    <row r="1107" spans="1:2" ht="12.75">
      <c r="A1107" s="71" t="s">
        <v>2271</v>
      </c>
      <c r="B1107" s="65">
        <v>200</v>
      </c>
    </row>
    <row r="1108" spans="1:2" ht="12.75">
      <c r="A1108" s="71" t="s">
        <v>2272</v>
      </c>
      <c r="B1108" s="65">
        <v>166</v>
      </c>
    </row>
    <row r="1109" spans="1:2" ht="12.75">
      <c r="A1109" s="71" t="s">
        <v>2273</v>
      </c>
      <c r="B1109" s="65">
        <v>323</v>
      </c>
    </row>
    <row r="1110" spans="1:2" ht="12.75">
      <c r="A1110" s="71" t="s">
        <v>2274</v>
      </c>
      <c r="B1110" s="65">
        <v>177</v>
      </c>
    </row>
    <row r="1111" spans="1:2" ht="12.75">
      <c r="A1111" s="71" t="s">
        <v>2275</v>
      </c>
      <c r="B1111" s="65">
        <v>296</v>
      </c>
    </row>
    <row r="1112" spans="1:2" ht="12.75">
      <c r="A1112" s="71" t="s">
        <v>2276</v>
      </c>
      <c r="B1112" s="66">
        <v>2043.5</v>
      </c>
    </row>
    <row r="1113" spans="1:2" ht="12.75">
      <c r="A1113" s="71" t="s">
        <v>2277</v>
      </c>
      <c r="B1113" s="65">
        <v>183.5</v>
      </c>
    </row>
    <row r="1114" spans="1:2" ht="12.75">
      <c r="A1114" s="71" t="s">
        <v>2278</v>
      </c>
      <c r="B1114" s="65">
        <v>12.1</v>
      </c>
    </row>
    <row r="1115" spans="1:2" ht="12.75">
      <c r="A1115" s="71" t="s">
        <v>2279</v>
      </c>
      <c r="B1115" s="65">
        <v>196</v>
      </c>
    </row>
    <row r="1116" spans="1:2" ht="12.75">
      <c r="A1116" s="71" t="s">
        <v>2280</v>
      </c>
      <c r="B1116" s="65">
        <v>896.5</v>
      </c>
    </row>
    <row r="1117" spans="1:2" ht="12.75">
      <c r="A1117" s="71" t="s">
        <v>2281</v>
      </c>
      <c r="B1117" s="65">
        <v>207</v>
      </c>
    </row>
    <row r="1118" spans="1:2" ht="12.75">
      <c r="A1118" s="71" t="s">
        <v>2282</v>
      </c>
      <c r="B1118" s="65">
        <v>51</v>
      </c>
    </row>
    <row r="1119" spans="1:2" ht="12.75">
      <c r="A1119" s="71" t="s">
        <v>2283</v>
      </c>
      <c r="B1119" s="65">
        <v>3.5</v>
      </c>
    </row>
    <row r="1120" spans="1:2" ht="12.75">
      <c r="A1120" s="71" t="s">
        <v>2284</v>
      </c>
      <c r="B1120" s="66">
        <v>1331.5</v>
      </c>
    </row>
    <row r="1121" spans="1:2" ht="12.75">
      <c r="A1121" s="71" t="s">
        <v>2285</v>
      </c>
      <c r="B1121" s="65">
        <v>373</v>
      </c>
    </row>
    <row r="1122" spans="1:2" ht="12.75">
      <c r="A1122" s="71" t="s">
        <v>2286</v>
      </c>
      <c r="B1122" s="65">
        <v>680</v>
      </c>
    </row>
    <row r="1123" spans="1:2" ht="12.75">
      <c r="A1123" s="71" t="s">
        <v>2287</v>
      </c>
      <c r="B1123" s="66">
        <v>1763</v>
      </c>
    </row>
    <row r="1124" spans="1:2" ht="12.75">
      <c r="A1124" s="71" t="s">
        <v>2288</v>
      </c>
      <c r="B1124" s="66">
        <v>1217.5</v>
      </c>
    </row>
    <row r="1125" spans="1:2" ht="12.75">
      <c r="A1125" s="71" t="s">
        <v>2289</v>
      </c>
      <c r="B1125" s="65">
        <v>938.5</v>
      </c>
    </row>
    <row r="1126" spans="1:2" ht="12.75">
      <c r="A1126" s="71" t="s">
        <v>2290</v>
      </c>
      <c r="B1126" s="65">
        <v>524</v>
      </c>
    </row>
    <row r="1127" spans="1:2" ht="12.75">
      <c r="A1127" s="71" t="s">
        <v>2291</v>
      </c>
      <c r="B1127" s="65">
        <v>894</v>
      </c>
    </row>
    <row r="1128" spans="1:2" ht="12.75">
      <c r="A1128" s="71" t="s">
        <v>2292</v>
      </c>
      <c r="B1128" s="65">
        <v>44.75</v>
      </c>
    </row>
    <row r="1129" spans="1:2" ht="12.75">
      <c r="A1129" s="71" t="s">
        <v>2293</v>
      </c>
      <c r="B1129" s="65">
        <v>461</v>
      </c>
    </row>
    <row r="1130" spans="1:2" ht="12.75">
      <c r="A1130" s="71" t="s">
        <v>2294</v>
      </c>
      <c r="B1130" s="65">
        <v>583</v>
      </c>
    </row>
    <row r="1131" spans="1:2" ht="12.75">
      <c r="A1131" s="71" t="s">
        <v>2295</v>
      </c>
      <c r="B1131" s="65">
        <v>27</v>
      </c>
    </row>
    <row r="1132" spans="1:2" ht="12.75">
      <c r="A1132" s="71" t="s">
        <v>2296</v>
      </c>
      <c r="B1132" s="66">
        <v>2801</v>
      </c>
    </row>
    <row r="1133" spans="1:2" ht="12.75">
      <c r="A1133" s="71" t="s">
        <v>2297</v>
      </c>
      <c r="B1133" s="65">
        <v>382</v>
      </c>
    </row>
    <row r="1134" spans="1:2" ht="12.75">
      <c r="A1134" s="71" t="s">
        <v>2298</v>
      </c>
      <c r="B1134" s="65">
        <v>4.5</v>
      </c>
    </row>
    <row r="1135" spans="1:2" ht="12.75">
      <c r="A1135" s="71" t="s">
        <v>2299</v>
      </c>
      <c r="B1135" s="66">
        <v>2303</v>
      </c>
    </row>
    <row r="1136" spans="1:2" ht="12.75">
      <c r="A1136" s="71" t="s">
        <v>2300</v>
      </c>
      <c r="B1136" s="65">
        <v>40</v>
      </c>
    </row>
    <row r="1137" spans="1:2" ht="12.75">
      <c r="A1137" s="71" t="s">
        <v>2301</v>
      </c>
      <c r="B1137" s="65">
        <v>470</v>
      </c>
    </row>
    <row r="1138" spans="1:2" ht="12.75">
      <c r="A1138" s="71" t="s">
        <v>2302</v>
      </c>
      <c r="B1138" s="66">
        <v>1040</v>
      </c>
    </row>
    <row r="1139" spans="1:2" ht="12.75">
      <c r="A1139" s="71" t="s">
        <v>2303</v>
      </c>
      <c r="B1139" s="65">
        <v>697</v>
      </c>
    </row>
    <row r="1140" spans="1:2" ht="12.75">
      <c r="A1140" s="71" t="s">
        <v>2304</v>
      </c>
      <c r="B1140" s="65">
        <v>277.5</v>
      </c>
    </row>
    <row r="1141" spans="1:2" ht="12.75">
      <c r="A1141" s="71" t="s">
        <v>2305</v>
      </c>
      <c r="B1141" s="65">
        <v>317</v>
      </c>
    </row>
    <row r="1142" spans="1:2" ht="12.75">
      <c r="A1142" s="71" t="s">
        <v>2306</v>
      </c>
      <c r="B1142" s="65">
        <v>320</v>
      </c>
    </row>
    <row r="1143" spans="1:2" ht="12.75">
      <c r="A1143" s="71" t="s">
        <v>2307</v>
      </c>
      <c r="B1143" s="65">
        <v>205</v>
      </c>
    </row>
    <row r="1144" spans="1:2" ht="12.75">
      <c r="A1144" s="71" t="s">
        <v>2308</v>
      </c>
      <c r="B1144" s="65">
        <v>54</v>
      </c>
    </row>
    <row r="1145" spans="1:2" ht="12.75">
      <c r="A1145" s="71" t="s">
        <v>2309</v>
      </c>
      <c r="B1145" s="65">
        <v>313.65</v>
      </c>
    </row>
    <row r="1146" spans="1:2" ht="12.75">
      <c r="A1146" s="71" t="s">
        <v>2310</v>
      </c>
      <c r="B1146" s="65">
        <v>569</v>
      </c>
    </row>
    <row r="1147" spans="1:2" ht="12.75">
      <c r="A1147" s="71" t="s">
        <v>2311</v>
      </c>
      <c r="B1147" s="65">
        <v>359.1</v>
      </c>
    </row>
    <row r="1148" spans="1:2" ht="12.75">
      <c r="A1148" s="71" t="s">
        <v>2312</v>
      </c>
      <c r="B1148" s="65">
        <v>784.7</v>
      </c>
    </row>
    <row r="1149" spans="1:2" ht="12.75">
      <c r="A1149" s="71" t="s">
        <v>2313</v>
      </c>
      <c r="B1149" s="65">
        <v>10</v>
      </c>
    </row>
    <row r="1150" spans="1:2" ht="12.75">
      <c r="A1150" s="71" t="s">
        <v>2314</v>
      </c>
      <c r="B1150" s="65">
        <v>304</v>
      </c>
    </row>
    <row r="1151" spans="1:2" ht="12.75">
      <c r="A1151" s="71" t="s">
        <v>2315</v>
      </c>
      <c r="B1151" s="65">
        <v>284</v>
      </c>
    </row>
    <row r="1152" spans="1:2" ht="12.75">
      <c r="A1152" s="71" t="s">
        <v>2316</v>
      </c>
      <c r="B1152" s="65">
        <v>8</v>
      </c>
    </row>
    <row r="1153" spans="1:2" ht="12.75">
      <c r="A1153" s="71" t="s">
        <v>2317</v>
      </c>
      <c r="B1153" s="65">
        <v>266</v>
      </c>
    </row>
    <row r="1154" spans="1:2" ht="12.75">
      <c r="A1154" s="71" t="s">
        <v>2318</v>
      </c>
      <c r="B1154" s="65">
        <v>10</v>
      </c>
    </row>
    <row r="1155" spans="1:2" ht="12.75">
      <c r="A1155" s="71" t="s">
        <v>2319</v>
      </c>
      <c r="B1155" s="65">
        <v>936.5</v>
      </c>
    </row>
    <row r="1156" spans="1:2" ht="12.75">
      <c r="A1156" s="71" t="s">
        <v>2320</v>
      </c>
      <c r="B1156" s="65">
        <v>489</v>
      </c>
    </row>
    <row r="1157" spans="1:2" ht="12.75">
      <c r="A1157" s="71" t="s">
        <v>2321</v>
      </c>
      <c r="B1157" s="65">
        <v>434.5</v>
      </c>
    </row>
    <row r="1158" spans="1:2" ht="12.75">
      <c r="A1158" s="71" t="s">
        <v>2322</v>
      </c>
      <c r="B1158" s="66">
        <v>1100</v>
      </c>
    </row>
    <row r="1159" spans="1:2" ht="12.75">
      <c r="A1159" s="71" t="s">
        <v>2323</v>
      </c>
      <c r="B1159" s="65">
        <v>290</v>
      </c>
    </row>
    <row r="1160" spans="1:2" ht="12.75">
      <c r="A1160" s="71" t="s">
        <v>2324</v>
      </c>
      <c r="B1160" s="65">
        <v>809</v>
      </c>
    </row>
    <row r="1161" spans="1:2" ht="12.75">
      <c r="A1161" s="71" t="s">
        <v>2325</v>
      </c>
      <c r="B1161" s="65">
        <v>118</v>
      </c>
    </row>
    <row r="1162" spans="1:2" ht="12.75">
      <c r="A1162" s="71" t="s">
        <v>2326</v>
      </c>
      <c r="B1162" s="65">
        <v>188</v>
      </c>
    </row>
    <row r="1163" spans="1:2" ht="12.75">
      <c r="A1163" s="71" t="s">
        <v>2327</v>
      </c>
      <c r="B1163" s="65">
        <v>852</v>
      </c>
    </row>
    <row r="1164" spans="1:2" ht="12.75">
      <c r="A1164" s="71" t="s">
        <v>2328</v>
      </c>
      <c r="B1164" s="65">
        <v>324</v>
      </c>
    </row>
    <row r="1165" spans="1:2" ht="12.75">
      <c r="A1165" s="71" t="s">
        <v>2329</v>
      </c>
      <c r="B1165" s="65">
        <v>197.5</v>
      </c>
    </row>
    <row r="1166" spans="1:2" ht="12.75">
      <c r="A1166" s="71" t="s">
        <v>2330</v>
      </c>
      <c r="B1166" s="65">
        <v>25</v>
      </c>
    </row>
    <row r="1167" spans="1:2" ht="12.75">
      <c r="A1167" s="71" t="s">
        <v>2331</v>
      </c>
      <c r="B1167" s="66">
        <v>1268</v>
      </c>
    </row>
    <row r="1168" spans="1:2" ht="12.75">
      <c r="A1168" s="71" t="s">
        <v>2332</v>
      </c>
      <c r="B1168" s="65">
        <v>297</v>
      </c>
    </row>
    <row r="1169" spans="1:2" ht="12.75">
      <c r="A1169" s="71" t="s">
        <v>2333</v>
      </c>
      <c r="B1169" s="65">
        <v>315.5</v>
      </c>
    </row>
    <row r="1170" spans="1:2" ht="12.75">
      <c r="A1170" s="71" t="s">
        <v>2334</v>
      </c>
      <c r="B1170" s="65">
        <v>316</v>
      </c>
    </row>
    <row r="1171" spans="1:2" ht="12.75">
      <c r="A1171" s="71" t="s">
        <v>2335</v>
      </c>
      <c r="B1171" s="65">
        <v>329</v>
      </c>
    </row>
    <row r="1172" spans="1:2" ht="12.75">
      <c r="A1172" s="71" t="s">
        <v>2336</v>
      </c>
      <c r="B1172" s="65">
        <v>189</v>
      </c>
    </row>
    <row r="1173" spans="1:2" ht="12.75">
      <c r="A1173" s="71" t="s">
        <v>2337</v>
      </c>
      <c r="B1173" s="65">
        <v>150</v>
      </c>
    </row>
    <row r="1174" spans="1:2" ht="12.75">
      <c r="A1174" s="71" t="s">
        <v>2338</v>
      </c>
      <c r="B1174" s="65">
        <v>355</v>
      </c>
    </row>
    <row r="1175" spans="1:2" ht="12.75">
      <c r="A1175" s="71" t="s">
        <v>2339</v>
      </c>
      <c r="B1175" s="65">
        <v>170</v>
      </c>
    </row>
    <row r="1176" spans="1:2" ht="12.75">
      <c r="A1176" s="71" t="s">
        <v>2340</v>
      </c>
      <c r="B1176" s="65">
        <v>152</v>
      </c>
    </row>
    <row r="1177" spans="1:2" ht="12.75">
      <c r="A1177" s="71" t="s">
        <v>2341</v>
      </c>
      <c r="B1177" s="65">
        <v>90</v>
      </c>
    </row>
    <row r="1178" spans="1:2" ht="12.75">
      <c r="A1178" s="71" t="s">
        <v>2342</v>
      </c>
      <c r="B1178" s="65">
        <v>285</v>
      </c>
    </row>
    <row r="1179" spans="1:2" ht="12.75">
      <c r="A1179" s="71" t="s">
        <v>2343</v>
      </c>
      <c r="B1179" s="65">
        <v>448.5</v>
      </c>
    </row>
    <row r="1180" spans="1:2" ht="12.75">
      <c r="A1180" s="71" t="s">
        <v>2344</v>
      </c>
      <c r="B1180" s="65">
        <v>868</v>
      </c>
    </row>
    <row r="1181" spans="1:2" ht="12.75">
      <c r="A1181" s="71" t="s">
        <v>2345</v>
      </c>
      <c r="B1181" s="65">
        <v>219</v>
      </c>
    </row>
    <row r="1182" spans="1:2" ht="12.75">
      <c r="A1182" s="71" t="s">
        <v>2346</v>
      </c>
      <c r="B1182" s="66">
        <v>1018</v>
      </c>
    </row>
    <row r="1183" spans="1:2" ht="12.75">
      <c r="A1183" s="71" t="s">
        <v>2347</v>
      </c>
      <c r="B1183" s="66">
        <v>3563</v>
      </c>
    </row>
    <row r="1184" spans="1:2" ht="12.75">
      <c r="A1184" s="71" t="s">
        <v>2348</v>
      </c>
      <c r="B1184" s="65">
        <v>488</v>
      </c>
    </row>
    <row r="1185" spans="1:2" ht="12.75">
      <c r="A1185" s="71" t="s">
        <v>2349</v>
      </c>
      <c r="B1185" s="65">
        <v>308</v>
      </c>
    </row>
    <row r="1186" spans="1:2" ht="12.75">
      <c r="A1186" s="71" t="s">
        <v>2350</v>
      </c>
      <c r="B1186" s="65">
        <v>297.5</v>
      </c>
    </row>
    <row r="1187" spans="1:2" ht="12.75">
      <c r="A1187" s="71" t="s">
        <v>2351</v>
      </c>
      <c r="B1187" s="65">
        <v>313</v>
      </c>
    </row>
    <row r="1188" spans="1:2" ht="12.75">
      <c r="A1188" s="71" t="s">
        <v>2352</v>
      </c>
      <c r="B1188" s="65">
        <v>65</v>
      </c>
    </row>
    <row r="1189" spans="1:2" ht="12.75">
      <c r="A1189" s="71" t="s">
        <v>2353</v>
      </c>
      <c r="B1189" s="65">
        <v>279</v>
      </c>
    </row>
    <row r="1190" spans="1:2" ht="12.75">
      <c r="A1190" s="71" t="s">
        <v>2354</v>
      </c>
      <c r="B1190" s="66">
        <v>1008</v>
      </c>
    </row>
    <row r="1191" spans="1:2" ht="12.75">
      <c r="A1191" s="71" t="s">
        <v>2355</v>
      </c>
      <c r="B1191" s="65">
        <v>89</v>
      </c>
    </row>
    <row r="1192" spans="1:2" ht="12.75">
      <c r="A1192" s="71" t="s">
        <v>2356</v>
      </c>
      <c r="B1192" s="65">
        <v>325</v>
      </c>
    </row>
    <row r="1193" spans="1:2" ht="12.75">
      <c r="A1193" s="71" t="s">
        <v>2357</v>
      </c>
      <c r="B1193" s="65">
        <v>960</v>
      </c>
    </row>
    <row r="1194" spans="1:2" ht="12.75">
      <c r="A1194" s="71" t="s">
        <v>2358</v>
      </c>
      <c r="B1194" s="65">
        <v>276.5</v>
      </c>
    </row>
    <row r="1195" spans="1:2" ht="12.75">
      <c r="A1195" s="71" t="s">
        <v>2359</v>
      </c>
      <c r="B1195" s="65">
        <v>99</v>
      </c>
    </row>
    <row r="1196" spans="1:2" ht="12.75">
      <c r="A1196" s="71" t="s">
        <v>2360</v>
      </c>
      <c r="B1196" s="65">
        <v>2.5</v>
      </c>
    </row>
    <row r="1197" spans="1:2" ht="12.75">
      <c r="A1197" s="71" t="s">
        <v>2361</v>
      </c>
      <c r="B1197" s="65">
        <v>203</v>
      </c>
    </row>
    <row r="1198" spans="1:2" ht="12.75">
      <c r="A1198" s="71" t="s">
        <v>2362</v>
      </c>
      <c r="B1198" s="65">
        <v>488</v>
      </c>
    </row>
    <row r="1199" spans="1:2" ht="12.75">
      <c r="A1199" s="71" t="s">
        <v>2363</v>
      </c>
      <c r="B1199" s="65">
        <v>592</v>
      </c>
    </row>
    <row r="1200" spans="1:2" ht="12.75">
      <c r="A1200" s="71" t="s">
        <v>2364</v>
      </c>
      <c r="B1200" s="65">
        <v>20.5</v>
      </c>
    </row>
    <row r="1201" spans="1:2" ht="12.75">
      <c r="A1201" s="71" t="s">
        <v>2365</v>
      </c>
      <c r="B1201" s="65">
        <v>562.5</v>
      </c>
    </row>
    <row r="1202" spans="1:2" ht="12.75">
      <c r="A1202" s="71" t="s">
        <v>2366</v>
      </c>
      <c r="B1202" s="65">
        <v>120</v>
      </c>
    </row>
    <row r="1203" spans="1:2" ht="12.75">
      <c r="A1203" s="71" t="s">
        <v>2367</v>
      </c>
      <c r="B1203" s="65">
        <v>262</v>
      </c>
    </row>
    <row r="1204" spans="1:2" ht="12.75">
      <c r="A1204" s="71" t="s">
        <v>2368</v>
      </c>
      <c r="B1204" s="65">
        <v>236.5</v>
      </c>
    </row>
    <row r="1205" spans="1:2" ht="12.75">
      <c r="A1205" s="71" t="s">
        <v>2369</v>
      </c>
      <c r="B1205" s="65">
        <v>420</v>
      </c>
    </row>
    <row r="1206" spans="1:2" ht="12.75">
      <c r="A1206" s="71" t="s">
        <v>2370</v>
      </c>
      <c r="B1206" s="65">
        <v>30</v>
      </c>
    </row>
    <row r="1207" spans="1:2" ht="12.75">
      <c r="A1207" s="71" t="s">
        <v>2371</v>
      </c>
      <c r="B1207" s="65">
        <v>71</v>
      </c>
    </row>
    <row r="1208" spans="1:2" ht="12.75">
      <c r="A1208" s="71" t="s">
        <v>2372</v>
      </c>
      <c r="B1208" s="65">
        <v>191.5</v>
      </c>
    </row>
    <row r="1209" spans="1:2" ht="12.75">
      <c r="A1209" s="71" t="s">
        <v>2373</v>
      </c>
      <c r="B1209" s="65">
        <v>242</v>
      </c>
    </row>
    <row r="1210" spans="1:2" ht="12.75">
      <c r="A1210" s="71" t="s">
        <v>2374</v>
      </c>
      <c r="B1210" s="65">
        <v>446</v>
      </c>
    </row>
    <row r="1211" spans="1:2" ht="12.75">
      <c r="A1211" s="71" t="s">
        <v>2375</v>
      </c>
      <c r="B1211" s="65">
        <v>179</v>
      </c>
    </row>
    <row r="1212" spans="1:2" ht="12.75">
      <c r="A1212" s="71" t="s">
        <v>2376</v>
      </c>
      <c r="B1212" s="65">
        <v>172</v>
      </c>
    </row>
    <row r="1213" spans="1:2" ht="12.75">
      <c r="A1213" s="71" t="s">
        <v>2377</v>
      </c>
      <c r="B1213" s="65">
        <v>532</v>
      </c>
    </row>
    <row r="1214" spans="1:2" ht="12.75">
      <c r="A1214" s="71" t="s">
        <v>2378</v>
      </c>
      <c r="B1214" s="65">
        <v>265</v>
      </c>
    </row>
    <row r="1215" spans="1:2" ht="12.75">
      <c r="A1215" s="71" t="s">
        <v>2379</v>
      </c>
      <c r="B1215" s="65">
        <v>317.5</v>
      </c>
    </row>
    <row r="1216" spans="1:2" ht="12.75">
      <c r="A1216" s="71" t="s">
        <v>2380</v>
      </c>
      <c r="B1216" s="65">
        <v>114.5</v>
      </c>
    </row>
    <row r="1217" spans="1:2" ht="12.75">
      <c r="A1217" s="71" t="s">
        <v>2381</v>
      </c>
      <c r="B1217" s="65">
        <v>683</v>
      </c>
    </row>
    <row r="1218" spans="1:2" ht="12.75">
      <c r="A1218" s="71" t="s">
        <v>2382</v>
      </c>
      <c r="B1218" s="65">
        <v>174</v>
      </c>
    </row>
    <row r="1219" spans="1:2" ht="12.75">
      <c r="A1219" s="71" t="s">
        <v>2383</v>
      </c>
      <c r="B1219" s="65">
        <v>262</v>
      </c>
    </row>
    <row r="1220" spans="1:2" ht="12.75">
      <c r="A1220" s="71" t="s">
        <v>2384</v>
      </c>
      <c r="B1220" s="65">
        <v>278</v>
      </c>
    </row>
    <row r="1221" spans="1:2" ht="12.75">
      <c r="A1221" s="71" t="s">
        <v>2385</v>
      </c>
      <c r="B1221" s="65">
        <v>316</v>
      </c>
    </row>
    <row r="1222" spans="1:2" ht="12.75">
      <c r="A1222" s="71" t="s">
        <v>2386</v>
      </c>
      <c r="B1222" s="65">
        <v>29</v>
      </c>
    </row>
    <row r="1223" spans="1:2" ht="12.75">
      <c r="A1223" s="71" t="s">
        <v>2387</v>
      </c>
      <c r="B1223" s="65">
        <v>151.5</v>
      </c>
    </row>
    <row r="1224" spans="1:2" ht="12.75">
      <c r="A1224" s="71" t="s">
        <v>2388</v>
      </c>
      <c r="B1224" s="65">
        <v>324</v>
      </c>
    </row>
    <row r="1225" spans="1:2" ht="12.75">
      <c r="A1225" s="71" t="s">
        <v>2389</v>
      </c>
      <c r="B1225" s="65">
        <v>804</v>
      </c>
    </row>
    <row r="1226" spans="1:2" ht="12.75">
      <c r="A1226" s="71" t="s">
        <v>2390</v>
      </c>
      <c r="B1226" s="66">
        <v>1122</v>
      </c>
    </row>
    <row r="1227" spans="1:2" ht="12.75">
      <c r="A1227" s="71" t="s">
        <v>2391</v>
      </c>
      <c r="B1227" s="65">
        <v>116.97</v>
      </c>
    </row>
    <row r="1228" spans="1:2" ht="12.75">
      <c r="A1228" s="71" t="s">
        <v>2392</v>
      </c>
      <c r="B1228" s="65">
        <v>848</v>
      </c>
    </row>
    <row r="1229" spans="1:2" ht="12.75">
      <c r="A1229" s="71" t="s">
        <v>2393</v>
      </c>
      <c r="B1229" s="65">
        <v>207.9</v>
      </c>
    </row>
    <row r="1230" spans="1:2" ht="12.75">
      <c r="A1230" s="71" t="s">
        <v>2394</v>
      </c>
      <c r="B1230" s="65">
        <v>14.5</v>
      </c>
    </row>
    <row r="1231" spans="1:2" ht="12.75">
      <c r="A1231" s="71" t="s">
        <v>2395</v>
      </c>
      <c r="B1231" s="65">
        <v>42.1</v>
      </c>
    </row>
    <row r="1232" spans="1:2" ht="12.75">
      <c r="A1232" s="71" t="s">
        <v>2396</v>
      </c>
      <c r="B1232" s="65">
        <v>416.5</v>
      </c>
    </row>
    <row r="1233" spans="1:2" ht="12.75">
      <c r="A1233" s="71" t="s">
        <v>2397</v>
      </c>
      <c r="B1233" s="65">
        <v>225</v>
      </c>
    </row>
    <row r="1234" spans="1:2" ht="12.75">
      <c r="A1234" s="71" t="s">
        <v>2398</v>
      </c>
      <c r="B1234" s="65">
        <v>175</v>
      </c>
    </row>
    <row r="1235" spans="1:2" ht="12.75">
      <c r="A1235" s="71" t="s">
        <v>2399</v>
      </c>
      <c r="B1235" s="65">
        <v>276</v>
      </c>
    </row>
    <row r="1236" spans="1:2" ht="12.75">
      <c r="A1236" s="71" t="s">
        <v>2400</v>
      </c>
      <c r="B1236" s="65">
        <v>468.5</v>
      </c>
    </row>
    <row r="1237" spans="1:2" ht="12.75">
      <c r="A1237" s="71" t="s">
        <v>2401</v>
      </c>
      <c r="B1237" s="65">
        <v>118.5</v>
      </c>
    </row>
    <row r="1238" spans="1:2" ht="12.75">
      <c r="A1238" s="71" t="s">
        <v>2402</v>
      </c>
      <c r="B1238" s="65">
        <v>301</v>
      </c>
    </row>
    <row r="1239" spans="1:2" ht="12.75">
      <c r="A1239" s="71" t="s">
        <v>2403</v>
      </c>
      <c r="B1239" s="65">
        <v>250</v>
      </c>
    </row>
    <row r="1240" spans="1:2" ht="12.75">
      <c r="A1240" s="71" t="s">
        <v>2404</v>
      </c>
      <c r="B1240" s="65">
        <v>134</v>
      </c>
    </row>
    <row r="1241" spans="1:2" ht="12.75">
      <c r="A1241" s="71" t="s">
        <v>2405</v>
      </c>
      <c r="B1241" s="65">
        <v>219.5</v>
      </c>
    </row>
    <row r="1242" spans="1:2" ht="12.75">
      <c r="A1242" s="71" t="s">
        <v>2406</v>
      </c>
      <c r="B1242" s="65">
        <v>266.9</v>
      </c>
    </row>
    <row r="1243" spans="1:2" ht="12.75">
      <c r="A1243" s="71" t="s">
        <v>2407</v>
      </c>
      <c r="B1243" s="65">
        <v>704.5</v>
      </c>
    </row>
    <row r="1244" spans="1:2" ht="12.75">
      <c r="A1244" s="71" t="s">
        <v>2408</v>
      </c>
      <c r="B1244" s="65">
        <v>227.5</v>
      </c>
    </row>
    <row r="1245" spans="1:2" ht="12.75">
      <c r="A1245" s="71" t="s">
        <v>2409</v>
      </c>
      <c r="B1245" s="65">
        <v>364.5</v>
      </c>
    </row>
    <row r="1246" spans="1:2" ht="12.75">
      <c r="A1246" s="71" t="s">
        <v>2410</v>
      </c>
      <c r="B1246" s="65">
        <v>758.1</v>
      </c>
    </row>
    <row r="1247" spans="1:2" ht="12.75">
      <c r="A1247" s="71" t="s">
        <v>2411</v>
      </c>
      <c r="B1247" s="65">
        <v>283.5</v>
      </c>
    </row>
    <row r="1248" spans="1:2" ht="12.75">
      <c r="A1248" s="71" t="s">
        <v>2412</v>
      </c>
      <c r="B1248" s="66">
        <v>1022</v>
      </c>
    </row>
    <row r="1249" spans="1:2" ht="12.75">
      <c r="A1249" s="71" t="s">
        <v>2413</v>
      </c>
      <c r="B1249" s="65">
        <v>191.5</v>
      </c>
    </row>
    <row r="1250" spans="1:2" ht="12.75">
      <c r="A1250" s="71" t="s">
        <v>2414</v>
      </c>
      <c r="B1250" s="65">
        <v>230</v>
      </c>
    </row>
    <row r="1251" spans="1:2" ht="12.75">
      <c r="A1251" s="71" t="s">
        <v>2415</v>
      </c>
      <c r="B1251" s="65">
        <v>666.4</v>
      </c>
    </row>
    <row r="1252" spans="1:2" ht="12.75">
      <c r="A1252" s="71" t="s">
        <v>2416</v>
      </c>
      <c r="B1252" s="65">
        <v>54.5</v>
      </c>
    </row>
    <row r="1253" spans="1:2" ht="12.75">
      <c r="A1253" s="71" t="s">
        <v>2417</v>
      </c>
      <c r="B1253" s="65">
        <v>564</v>
      </c>
    </row>
    <row r="1254" spans="1:2" ht="12.75">
      <c r="A1254" s="71" t="s">
        <v>2418</v>
      </c>
      <c r="B1254" s="65">
        <v>550</v>
      </c>
    </row>
    <row r="1255" spans="1:2" ht="12.75">
      <c r="A1255" s="71" t="s">
        <v>2419</v>
      </c>
      <c r="B1255" s="65">
        <v>145</v>
      </c>
    </row>
    <row r="1256" spans="1:2" ht="12.75">
      <c r="A1256" s="71" t="s">
        <v>2420</v>
      </c>
      <c r="B1256" s="65">
        <v>315</v>
      </c>
    </row>
    <row r="1257" spans="1:2" ht="12.75">
      <c r="A1257" s="71" t="s">
        <v>2421</v>
      </c>
      <c r="B1257" s="65">
        <v>84</v>
      </c>
    </row>
    <row r="1258" spans="1:2" ht="12.75">
      <c r="A1258" s="71" t="s">
        <v>2422</v>
      </c>
      <c r="B1258" s="65">
        <v>330</v>
      </c>
    </row>
    <row r="1259" spans="1:2" ht="12.75">
      <c r="A1259" s="71" t="s">
        <v>2423</v>
      </c>
      <c r="B1259" s="65">
        <v>594.5</v>
      </c>
    </row>
    <row r="1260" spans="1:2" ht="12.75">
      <c r="A1260" s="71" t="s">
        <v>2424</v>
      </c>
      <c r="B1260" s="65">
        <v>259</v>
      </c>
    </row>
    <row r="1261" spans="1:2" ht="12.75">
      <c r="A1261" s="71" t="s">
        <v>2425</v>
      </c>
      <c r="B1261" s="66">
        <v>1396</v>
      </c>
    </row>
    <row r="1262" spans="1:2" ht="12.75">
      <c r="A1262" s="71" t="s">
        <v>2426</v>
      </c>
      <c r="B1262" s="65">
        <v>550</v>
      </c>
    </row>
    <row r="1263" spans="1:2" ht="12.75">
      <c r="A1263" s="71" t="s">
        <v>2427</v>
      </c>
      <c r="B1263" s="65">
        <v>533</v>
      </c>
    </row>
    <row r="1264" spans="1:2" ht="12.75">
      <c r="A1264" s="71" t="s">
        <v>2428</v>
      </c>
      <c r="B1264" s="65">
        <v>107.5</v>
      </c>
    </row>
    <row r="1265" spans="1:2" ht="12.75">
      <c r="A1265" s="71" t="s">
        <v>2429</v>
      </c>
      <c r="B1265" s="65">
        <v>189</v>
      </c>
    </row>
    <row r="1266" spans="1:2" ht="12.75">
      <c r="A1266" s="71" t="s">
        <v>2430</v>
      </c>
      <c r="B1266" s="65">
        <v>52</v>
      </c>
    </row>
    <row r="1267" spans="1:2" ht="12.75">
      <c r="A1267" s="71" t="s">
        <v>2431</v>
      </c>
      <c r="B1267" s="65">
        <v>594</v>
      </c>
    </row>
    <row r="1268" spans="1:2" ht="12.75">
      <c r="A1268" s="71" t="s">
        <v>2432</v>
      </c>
      <c r="B1268" s="65">
        <v>64.5</v>
      </c>
    </row>
    <row r="1269" spans="1:2" ht="12.75">
      <c r="A1269" s="71" t="s">
        <v>2433</v>
      </c>
      <c r="B1269" s="65">
        <v>92.1</v>
      </c>
    </row>
    <row r="1270" spans="1:2" ht="12.75">
      <c r="A1270" s="71" t="s">
        <v>2434</v>
      </c>
      <c r="B1270" s="65">
        <v>330</v>
      </c>
    </row>
    <row r="1271" spans="1:2" ht="12.75">
      <c r="A1271" s="71" t="s">
        <v>2435</v>
      </c>
      <c r="B1271" s="65">
        <v>166.4</v>
      </c>
    </row>
    <row r="1272" spans="1:2" ht="12.75">
      <c r="A1272" s="72" t="s">
        <v>2436</v>
      </c>
      <c r="B1272" s="73">
        <v>0.397</v>
      </c>
    </row>
    <row r="1273" spans="1:2" ht="12.75">
      <c r="A1273" s="72" t="s">
        <v>2437</v>
      </c>
      <c r="B1273" s="73">
        <v>2.027</v>
      </c>
    </row>
    <row r="1274" spans="1:2" ht="12.75">
      <c r="A1274" s="72" t="s">
        <v>2438</v>
      </c>
      <c r="B1274" s="73">
        <v>20.059</v>
      </c>
    </row>
    <row r="1275" spans="1:2" ht="12.75">
      <c r="A1275" s="72" t="s">
        <v>2439</v>
      </c>
      <c r="B1275" s="73">
        <v>3.357</v>
      </c>
    </row>
    <row r="1276" spans="1:2" ht="12.75">
      <c r="A1276" s="72" t="s">
        <v>2440</v>
      </c>
      <c r="B1276" s="73">
        <v>3.129</v>
      </c>
    </row>
    <row r="1277" spans="1:2" ht="12.75">
      <c r="A1277" s="72" t="s">
        <v>2441</v>
      </c>
      <c r="B1277" s="73">
        <v>0.907</v>
      </c>
    </row>
    <row r="1278" spans="1:2" ht="12.75">
      <c r="A1278" s="72" t="s">
        <v>2442</v>
      </c>
      <c r="B1278" s="73">
        <v>1.139</v>
      </c>
    </row>
    <row r="1279" spans="1:2" ht="12.75">
      <c r="A1279" s="72" t="s">
        <v>2443</v>
      </c>
      <c r="B1279" s="73">
        <v>2.071</v>
      </c>
    </row>
    <row r="1280" spans="1:2" ht="12.75">
      <c r="A1280" s="72" t="s">
        <v>2444</v>
      </c>
      <c r="B1280" s="73">
        <v>20.152</v>
      </c>
    </row>
    <row r="1281" spans="1:2" ht="12.75">
      <c r="A1281" s="72" t="s">
        <v>2445</v>
      </c>
      <c r="B1281" s="73">
        <v>13.197</v>
      </c>
    </row>
    <row r="1282" spans="1:2" ht="12.75">
      <c r="A1282" s="72" t="s">
        <v>2446</v>
      </c>
      <c r="B1282" s="73">
        <v>14.145</v>
      </c>
    </row>
    <row r="1283" spans="1:2" ht="12.75">
      <c r="A1283" s="72" t="s">
        <v>2447</v>
      </c>
      <c r="B1283" s="73">
        <v>3.946</v>
      </c>
    </row>
    <row r="1284" spans="1:2" ht="12.75">
      <c r="A1284" s="72" t="s">
        <v>2448</v>
      </c>
      <c r="B1284" s="73">
        <v>19.919</v>
      </c>
    </row>
    <row r="1285" spans="1:2" ht="12.75">
      <c r="A1285" s="72" t="s">
        <v>2449</v>
      </c>
      <c r="B1285" s="73">
        <v>4.349</v>
      </c>
    </row>
    <row r="1286" spans="1:2" ht="12.75">
      <c r="A1286" s="72" t="s">
        <v>2450</v>
      </c>
      <c r="B1286" s="73">
        <v>3.858</v>
      </c>
    </row>
    <row r="1287" spans="1:2" ht="12.75">
      <c r="A1287" s="72" t="s">
        <v>2451</v>
      </c>
      <c r="B1287" s="73">
        <v>16.206</v>
      </c>
    </row>
    <row r="1288" spans="1:2" ht="12.75">
      <c r="A1288" s="72" t="s">
        <v>2452</v>
      </c>
      <c r="B1288" s="73">
        <v>25.544</v>
      </c>
    </row>
    <row r="1289" spans="1:2" ht="12.75">
      <c r="A1289" s="72" t="s">
        <v>2453</v>
      </c>
      <c r="B1289" s="73">
        <v>11.738</v>
      </c>
    </row>
    <row r="1290" spans="1:2" ht="12.75">
      <c r="A1290" s="72" t="s">
        <v>2454</v>
      </c>
      <c r="B1290" s="73">
        <v>2.726</v>
      </c>
    </row>
    <row r="1291" spans="1:2" ht="12.75">
      <c r="A1291" s="72" t="s">
        <v>2455</v>
      </c>
      <c r="B1291" s="73">
        <v>10.945</v>
      </c>
    </row>
    <row r="1292" spans="1:2" ht="12.75">
      <c r="A1292" s="72" t="s">
        <v>2456</v>
      </c>
      <c r="B1292" s="73">
        <v>1.874</v>
      </c>
    </row>
    <row r="1293" spans="1:2" ht="12.75">
      <c r="A1293" s="72" t="s">
        <v>2457</v>
      </c>
      <c r="B1293" s="73">
        <v>0.454</v>
      </c>
    </row>
    <row r="1294" spans="1:2" ht="12.75">
      <c r="A1294" s="72" t="s">
        <v>2458</v>
      </c>
      <c r="B1294" s="73">
        <v>7.453</v>
      </c>
    </row>
    <row r="1295" spans="1:2" ht="12.75">
      <c r="A1295" s="72" t="s">
        <v>2459</v>
      </c>
      <c r="B1295" s="73">
        <v>1.473</v>
      </c>
    </row>
    <row r="1296" spans="1:2" ht="12.75">
      <c r="A1296" s="72" t="s">
        <v>2460</v>
      </c>
      <c r="B1296" s="73">
        <v>4.546</v>
      </c>
    </row>
    <row r="1297" spans="1:2" ht="12.75">
      <c r="A1297" s="72" t="s">
        <v>2461</v>
      </c>
      <c r="B1297" s="73">
        <v>6.042</v>
      </c>
    </row>
    <row r="1298" spans="1:2" ht="12.75">
      <c r="A1298" s="72" t="s">
        <v>2462</v>
      </c>
      <c r="B1298" s="73">
        <v>3.149</v>
      </c>
    </row>
    <row r="1299" spans="1:2" ht="12.75">
      <c r="A1299" s="72" t="s">
        <v>2463</v>
      </c>
      <c r="B1299" s="73">
        <v>2.952</v>
      </c>
    </row>
    <row r="1300" spans="1:2" ht="12.75">
      <c r="A1300" s="72" t="s">
        <v>2464</v>
      </c>
      <c r="B1300" s="73">
        <v>0.403</v>
      </c>
    </row>
    <row r="1301" spans="1:2" ht="12.75">
      <c r="A1301" s="72" t="s">
        <v>2465</v>
      </c>
      <c r="B1301" s="73">
        <v>8.464</v>
      </c>
    </row>
    <row r="1302" spans="1:2" ht="12.75">
      <c r="A1302" s="72" t="s">
        <v>2466</v>
      </c>
      <c r="B1302" s="73">
        <v>1.684</v>
      </c>
    </row>
    <row r="1303" spans="1:2" ht="12.75">
      <c r="A1303" s="72" t="s">
        <v>2467</v>
      </c>
      <c r="B1303" s="73">
        <v>0.287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2015-02-16T07:01:26Z</cp:lastPrinted>
  <dcterms:created xsi:type="dcterms:W3CDTF">2014-10-22T14:59:17Z</dcterms:created>
  <dcterms:modified xsi:type="dcterms:W3CDTF">2017-12-20T08:11:39Z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